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ocuments\CORREO 2023\CIRCULARES\"/>
    </mc:Choice>
  </mc:AlternateContent>
  <xr:revisionPtr revIDLastSave="0" documentId="8_{234A3B97-0E18-4DCE-BD41-7F73F3DDDE90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MENCLADOR COMPLETO" sheetId="5" r:id="rId1"/>
    <sheet name="unidades" sheetId="3" r:id="rId2"/>
    <sheet name="cardio" sheetId="2" r:id="rId3"/>
    <sheet name="neuro" sheetId="4" r:id="rId4"/>
  </sheets>
  <externalReferences>
    <externalReference r:id="rId5"/>
  </externalReferences>
  <definedNames>
    <definedName name="nn1_" localSheetId="0">'NOMENCLADOR COMPLETO'!$A$3:$R$468</definedName>
    <definedName name="_xlnm.Print_Titles" localSheetId="3">neuro!$1:$2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4" l="1"/>
  <c r="G11" i="4" s="1"/>
  <c r="C11" i="4"/>
  <c r="Q11" i="4" s="1"/>
  <c r="D10" i="4"/>
  <c r="G10" i="4" s="1"/>
  <c r="J10" i="4" s="1"/>
  <c r="C10" i="4"/>
  <c r="F10" i="4" s="1"/>
  <c r="D9" i="4"/>
  <c r="M9" i="4" s="1"/>
  <c r="C9" i="4"/>
  <c r="Q9" i="4" s="1"/>
  <c r="D8" i="4"/>
  <c r="R8" i="4" s="1"/>
  <c r="C8" i="4"/>
  <c r="L8" i="4" s="1"/>
  <c r="D7" i="4"/>
  <c r="C7" i="4"/>
  <c r="F7" i="4" s="1"/>
  <c r="I7" i="4" s="1"/>
  <c r="D6" i="4"/>
  <c r="R6" i="4" s="1"/>
  <c r="C6" i="4"/>
  <c r="D5" i="4"/>
  <c r="M5" i="4" s="1"/>
  <c r="C5" i="4"/>
  <c r="D4" i="4"/>
  <c r="R4" i="4" s="1"/>
  <c r="C4" i="4"/>
  <c r="L4" i="4" s="1"/>
  <c r="D3" i="4"/>
  <c r="M3" i="4" s="1"/>
  <c r="C3" i="4"/>
  <c r="L3" i="4" s="1"/>
  <c r="F8" i="4" l="1"/>
  <c r="I8" i="4" s="1"/>
  <c r="F4" i="4"/>
  <c r="I4" i="4" s="1"/>
  <c r="N4" i="4" s="1"/>
  <c r="Q4" i="4"/>
  <c r="R5" i="4"/>
  <c r="E8" i="4"/>
  <c r="M8" i="4"/>
  <c r="G8" i="4"/>
  <c r="J8" i="4" s="1"/>
  <c r="L7" i="4"/>
  <c r="N7" i="4" s="1"/>
  <c r="E4" i="4"/>
  <c r="M4" i="4"/>
  <c r="Q7" i="4"/>
  <c r="R9" i="4"/>
  <c r="L11" i="4"/>
  <c r="F3" i="4"/>
  <c r="I3" i="4" s="1"/>
  <c r="N3" i="4" s="1"/>
  <c r="Q3" i="4"/>
  <c r="G5" i="4"/>
  <c r="J5" i="4" s="1"/>
  <c r="O5" i="4" s="1"/>
  <c r="Q8" i="4"/>
  <c r="F9" i="4"/>
  <c r="I9" i="4" s="1"/>
  <c r="E11" i="4"/>
  <c r="M11" i="4"/>
  <c r="G4" i="4"/>
  <c r="J4" i="4" s="1"/>
  <c r="G6" i="4"/>
  <c r="J6" i="4" s="1"/>
  <c r="G9" i="4"/>
  <c r="J9" i="4" s="1"/>
  <c r="O9" i="4" s="1"/>
  <c r="F11" i="4"/>
  <c r="I11" i="4" s="1"/>
  <c r="F6" i="4"/>
  <c r="Q6" i="4"/>
  <c r="E6" i="4"/>
  <c r="L6" i="4"/>
  <c r="J11" i="4"/>
  <c r="Q5" i="4"/>
  <c r="E5" i="4"/>
  <c r="L5" i="4"/>
  <c r="I10" i="4"/>
  <c r="K10" i="4" s="1"/>
  <c r="H10" i="4"/>
  <c r="G3" i="4"/>
  <c r="R3" i="4"/>
  <c r="E3" i="4"/>
  <c r="F5" i="4"/>
  <c r="E7" i="4"/>
  <c r="G7" i="4"/>
  <c r="R7" i="4"/>
  <c r="M7" i="4"/>
  <c r="L10" i="4"/>
  <c r="M6" i="4"/>
  <c r="L9" i="4"/>
  <c r="E10" i="4"/>
  <c r="M10" i="4"/>
  <c r="O10" i="4" s="1"/>
  <c r="Q10" i="4"/>
  <c r="R11" i="4"/>
  <c r="E9" i="4"/>
  <c r="R10" i="4"/>
  <c r="K8" i="4" l="1"/>
  <c r="T10" i="4"/>
  <c r="Z10" i="4" s="1"/>
  <c r="S4" i="4"/>
  <c r="V4" i="4" s="1"/>
  <c r="O8" i="4"/>
  <c r="T8" i="4" s="1"/>
  <c r="W8" i="4" s="1"/>
  <c r="S7" i="4"/>
  <c r="Y7" i="4" s="1"/>
  <c r="H8" i="4"/>
  <c r="O11" i="4"/>
  <c r="T11" i="4" s="1"/>
  <c r="K11" i="4"/>
  <c r="H11" i="4"/>
  <c r="N8" i="4"/>
  <c r="K9" i="4"/>
  <c r="S3" i="4"/>
  <c r="Y3" i="4" s="1"/>
  <c r="H9" i="4"/>
  <c r="N9" i="4"/>
  <c r="S9" i="4" s="1"/>
  <c r="K4" i="4"/>
  <c r="N11" i="4"/>
  <c r="S11" i="4" s="1"/>
  <c r="O4" i="4"/>
  <c r="O6" i="4"/>
  <c r="T6" i="4" s="1"/>
  <c r="H4" i="4"/>
  <c r="I5" i="4"/>
  <c r="K5" i="4" s="1"/>
  <c r="H5" i="4"/>
  <c r="J7" i="4"/>
  <c r="K7" i="4" s="1"/>
  <c r="H7" i="4"/>
  <c r="T9" i="4"/>
  <c r="N10" i="4"/>
  <c r="S10" i="4" s="1"/>
  <c r="J3" i="4"/>
  <c r="H3" i="4"/>
  <c r="T5" i="4"/>
  <c r="I6" i="4"/>
  <c r="K6" i="4" s="1"/>
  <c r="H6" i="4"/>
  <c r="W10" i="4" l="1"/>
  <c r="Y4" i="4"/>
  <c r="AA4" i="4" s="1"/>
  <c r="AD4" i="4" s="1"/>
  <c r="AG4" i="4" s="1"/>
  <c r="AJ4" i="4" s="1"/>
  <c r="AM4" i="4" s="1"/>
  <c r="AP4" i="4" s="1"/>
  <c r="O7" i="4"/>
  <c r="P7" i="4" s="1"/>
  <c r="V3" i="4"/>
  <c r="AA3" i="4" s="1"/>
  <c r="AD3" i="4" s="1"/>
  <c r="AG3" i="4" s="1"/>
  <c r="AJ3" i="4" s="1"/>
  <c r="AM3" i="4" s="1"/>
  <c r="AP3" i="4" s="1"/>
  <c r="V7" i="4"/>
  <c r="AA7" i="4" s="1"/>
  <c r="AD7" i="4" s="1"/>
  <c r="AG7" i="4" s="1"/>
  <c r="AJ7" i="4" s="1"/>
  <c r="AM7" i="4" s="1"/>
  <c r="AP7" i="4" s="1"/>
  <c r="P8" i="4"/>
  <c r="Z8" i="4"/>
  <c r="AB8" i="4" s="1"/>
  <c r="AE8" i="4" s="1"/>
  <c r="AH8" i="4" s="1"/>
  <c r="AK8" i="4" s="1"/>
  <c r="AN8" i="4" s="1"/>
  <c r="AQ8" i="4" s="1"/>
  <c r="S8" i="4"/>
  <c r="U8" i="4" s="1"/>
  <c r="N5" i="4"/>
  <c r="AB10" i="4"/>
  <c r="AE10" i="4" s="1"/>
  <c r="AH10" i="4" s="1"/>
  <c r="AK10" i="4" s="1"/>
  <c r="AN10" i="4" s="1"/>
  <c r="AQ10" i="4" s="1"/>
  <c r="Z6" i="4"/>
  <c r="W6" i="4"/>
  <c r="Y9" i="4"/>
  <c r="V9" i="4"/>
  <c r="P9" i="4"/>
  <c r="P4" i="4"/>
  <c r="T4" i="4"/>
  <c r="U11" i="4"/>
  <c r="Z11" i="4"/>
  <c r="W11" i="4"/>
  <c r="U10" i="4"/>
  <c r="Y10" i="4"/>
  <c r="V10" i="4"/>
  <c r="Y11" i="4"/>
  <c r="V11" i="4"/>
  <c r="Z5" i="4"/>
  <c r="W5" i="4"/>
  <c r="U9" i="4"/>
  <c r="Z9" i="4"/>
  <c r="W9" i="4"/>
  <c r="P11" i="4"/>
  <c r="N6" i="4"/>
  <c r="O3" i="4"/>
  <c r="K3" i="4"/>
  <c r="P10" i="4"/>
  <c r="AT8" i="4" l="1"/>
  <c r="BB8" i="4"/>
  <c r="AW8" i="4"/>
  <c r="AS3" i="4"/>
  <c r="BA3" i="4"/>
  <c r="AV3" i="4"/>
  <c r="AT10" i="4"/>
  <c r="BB10" i="4"/>
  <c r="AW10" i="4"/>
  <c r="AS4" i="4"/>
  <c r="BA4" i="4"/>
  <c r="AV4" i="4"/>
  <c r="AS7" i="4"/>
  <c r="AV7" i="4"/>
  <c r="BA7" i="4"/>
  <c r="T7" i="4"/>
  <c r="Z7" i="4" s="1"/>
  <c r="Y8" i="4"/>
  <c r="V8" i="4"/>
  <c r="X8" i="4" s="1"/>
  <c r="AB11" i="4"/>
  <c r="AE11" i="4" s="1"/>
  <c r="AH11" i="4" s="1"/>
  <c r="AK11" i="4" s="1"/>
  <c r="AN11" i="4" s="1"/>
  <c r="AQ11" i="4" s="1"/>
  <c r="S5" i="4"/>
  <c r="P5" i="4"/>
  <c r="AB9" i="4"/>
  <c r="AE9" i="4" s="1"/>
  <c r="AH9" i="4" s="1"/>
  <c r="AK9" i="4" s="1"/>
  <c r="AN9" i="4" s="1"/>
  <c r="AQ9" i="4" s="1"/>
  <c r="AB6" i="4"/>
  <c r="AE6" i="4" s="1"/>
  <c r="AH6" i="4" s="1"/>
  <c r="AK6" i="4" s="1"/>
  <c r="AN6" i="4" s="1"/>
  <c r="AQ6" i="4" s="1"/>
  <c r="Z4" i="4"/>
  <c r="W4" i="4"/>
  <c r="U4" i="4"/>
  <c r="AA10" i="4"/>
  <c r="X10" i="4"/>
  <c r="AA9" i="4"/>
  <c r="X9" i="4"/>
  <c r="AB5" i="4"/>
  <c r="AE5" i="4" s="1"/>
  <c r="AH5" i="4" s="1"/>
  <c r="AK5" i="4" s="1"/>
  <c r="AN5" i="4" s="1"/>
  <c r="AQ5" i="4" s="1"/>
  <c r="X11" i="4"/>
  <c r="AA11" i="4"/>
  <c r="P3" i="4"/>
  <c r="T3" i="4"/>
  <c r="S6" i="4"/>
  <c r="P6" i="4"/>
  <c r="AY8" i="4" l="1"/>
  <c r="BD8" i="4" s="1"/>
  <c r="BG8" i="4" s="1"/>
  <c r="BJ8" i="4" s="1"/>
  <c r="BM8" i="4" s="1"/>
  <c r="BP8" i="4" s="1"/>
  <c r="BS8" i="4" s="1"/>
  <c r="BV8" i="4" s="1"/>
  <c r="BY8" i="4" s="1"/>
  <c r="U7" i="4"/>
  <c r="AX4" i="4"/>
  <c r="BC4" i="4" s="1"/>
  <c r="BF4" i="4" s="1"/>
  <c r="BI4" i="4" s="1"/>
  <c r="BL4" i="4" s="1"/>
  <c r="BO4" i="4" s="1"/>
  <c r="BR4" i="4" s="1"/>
  <c r="BU4" i="4" s="1"/>
  <c r="BX4" i="4" s="1"/>
  <c r="AT5" i="4"/>
  <c r="AW5" i="4"/>
  <c r="BB5" i="4"/>
  <c r="AT6" i="4"/>
  <c r="BB6" i="4"/>
  <c r="AW6" i="4"/>
  <c r="AT11" i="4"/>
  <c r="AW11" i="4"/>
  <c r="BB11" i="4"/>
  <c r="AT9" i="4"/>
  <c r="AW9" i="4"/>
  <c r="BB9" i="4"/>
  <c r="AX7" i="4"/>
  <c r="AY10" i="4"/>
  <c r="BD10" i="4" s="1"/>
  <c r="BG10" i="4" s="1"/>
  <c r="BJ10" i="4" s="1"/>
  <c r="BM10" i="4" s="1"/>
  <c r="BP10" i="4" s="1"/>
  <c r="BS10" i="4" s="1"/>
  <c r="BV10" i="4" s="1"/>
  <c r="BY10" i="4" s="1"/>
  <c r="AX3" i="4"/>
  <c r="AA8" i="4"/>
  <c r="AC8" i="4" s="1"/>
  <c r="W7" i="4"/>
  <c r="AB7" i="4" s="1"/>
  <c r="AC11" i="4"/>
  <c r="AD11" i="4"/>
  <c r="AC9" i="4"/>
  <c r="AD9" i="4"/>
  <c r="AG9" i="4" s="1"/>
  <c r="AC10" i="4"/>
  <c r="AD10" i="4"/>
  <c r="Y5" i="4"/>
  <c r="V5" i="4"/>
  <c r="U5" i="4"/>
  <c r="AB4" i="4"/>
  <c r="X4" i="4"/>
  <c r="U6" i="4"/>
  <c r="Y6" i="4"/>
  <c r="V6" i="4"/>
  <c r="U3" i="4"/>
  <c r="Z3" i="4"/>
  <c r="W3" i="4"/>
  <c r="AY5" i="4" l="1"/>
  <c r="BD5" i="4" s="1"/>
  <c r="BG5" i="4" s="1"/>
  <c r="BJ5" i="4" s="1"/>
  <c r="BM5" i="4" s="1"/>
  <c r="BP5" i="4" s="1"/>
  <c r="BS5" i="4" s="1"/>
  <c r="BV5" i="4" s="1"/>
  <c r="BY5" i="4" s="1"/>
  <c r="AY6" i="4"/>
  <c r="BD6" i="4" s="1"/>
  <c r="BG6" i="4" s="1"/>
  <c r="BJ6" i="4" s="1"/>
  <c r="BM6" i="4" s="1"/>
  <c r="BP6" i="4" s="1"/>
  <c r="BS6" i="4" s="1"/>
  <c r="BV6" i="4" s="1"/>
  <c r="BY6" i="4" s="1"/>
  <c r="AY9" i="4"/>
  <c r="BD9" i="4" s="1"/>
  <c r="BG9" i="4" s="1"/>
  <c r="BJ9" i="4" s="1"/>
  <c r="BM9" i="4" s="1"/>
  <c r="BP9" i="4" s="1"/>
  <c r="BS9" i="4" s="1"/>
  <c r="BV9" i="4" s="1"/>
  <c r="BY9" i="4" s="1"/>
  <c r="BC3" i="4"/>
  <c r="BF3" i="4" s="1"/>
  <c r="BI3" i="4" s="1"/>
  <c r="BL3" i="4" s="1"/>
  <c r="BO3" i="4" s="1"/>
  <c r="BR3" i="4" s="1"/>
  <c r="BU3" i="4" s="1"/>
  <c r="BX3" i="4" s="1"/>
  <c r="BC7" i="4"/>
  <c r="BF7" i="4" s="1"/>
  <c r="BI7" i="4" s="1"/>
  <c r="BL7" i="4" s="1"/>
  <c r="BO7" i="4" s="1"/>
  <c r="BR7" i="4" s="1"/>
  <c r="BU7" i="4" s="1"/>
  <c r="BX7" i="4" s="1"/>
  <c r="AY11" i="4"/>
  <c r="BD11" i="4" s="1"/>
  <c r="BG11" i="4" s="1"/>
  <c r="BJ11" i="4" s="1"/>
  <c r="BM11" i="4" s="1"/>
  <c r="BP11" i="4" s="1"/>
  <c r="BS11" i="4" s="1"/>
  <c r="BV11" i="4" s="1"/>
  <c r="BY11" i="4" s="1"/>
  <c r="AD8" i="4"/>
  <c r="AF8" i="4" s="1"/>
  <c r="X7" i="4"/>
  <c r="AI9" i="4"/>
  <c r="AJ9" i="4"/>
  <c r="AF9" i="4"/>
  <c r="AF10" i="4"/>
  <c r="AG10" i="4"/>
  <c r="AF11" i="4"/>
  <c r="AG11" i="4"/>
  <c r="AC7" i="4"/>
  <c r="AE7" i="4"/>
  <c r="AC4" i="4"/>
  <c r="AE4" i="4"/>
  <c r="X5" i="4"/>
  <c r="AA5" i="4"/>
  <c r="AB3" i="4"/>
  <c r="X3" i="4"/>
  <c r="AA6" i="4"/>
  <c r="X6" i="4"/>
  <c r="AG8" i="4" l="1"/>
  <c r="AI8" i="4" s="1"/>
  <c r="AL9" i="4"/>
  <c r="AM9" i="4"/>
  <c r="AI11" i="4"/>
  <c r="AJ11" i="4"/>
  <c r="AI10" i="4"/>
  <c r="AJ10" i="4"/>
  <c r="AF4" i="4"/>
  <c r="AH4" i="4"/>
  <c r="AF7" i="4"/>
  <c r="AH7" i="4"/>
  <c r="AC6" i="4"/>
  <c r="AD6" i="4"/>
  <c r="AC3" i="4"/>
  <c r="AE3" i="4"/>
  <c r="AC5" i="4"/>
  <c r="AD5" i="4"/>
  <c r="AJ8" i="4" l="1"/>
  <c r="AL8" i="4" s="1"/>
  <c r="AO9" i="4"/>
  <c r="AP9" i="4"/>
  <c r="AL11" i="4"/>
  <c r="AM11" i="4"/>
  <c r="AL10" i="4"/>
  <c r="AM10" i="4"/>
  <c r="AI4" i="4"/>
  <c r="AK4" i="4"/>
  <c r="AI7" i="4"/>
  <c r="AK7" i="4"/>
  <c r="AF5" i="4"/>
  <c r="AG5" i="4"/>
  <c r="AF6" i="4"/>
  <c r="AG6" i="4"/>
  <c r="AF3" i="4"/>
  <c r="AH3" i="4"/>
  <c r="AM8" i="4" l="1"/>
  <c r="AP8" i="4" s="1"/>
  <c r="AV9" i="4"/>
  <c r="BA9" i="4"/>
  <c r="AR9" i="4"/>
  <c r="AS9" i="4"/>
  <c r="AO10" i="4"/>
  <c r="AP10" i="4"/>
  <c r="AO11" i="4"/>
  <c r="AP11" i="4"/>
  <c r="AL7" i="4"/>
  <c r="AN7" i="4"/>
  <c r="AL4" i="4"/>
  <c r="AN4" i="4"/>
  <c r="AI6" i="4"/>
  <c r="AJ6" i="4"/>
  <c r="AI3" i="4"/>
  <c r="AK3" i="4"/>
  <c r="AI5" i="4"/>
  <c r="AJ5" i="4"/>
  <c r="AO8" i="4" l="1"/>
  <c r="BA8" i="4"/>
  <c r="AV8" i="4"/>
  <c r="AU9" i="4"/>
  <c r="AX9" i="4"/>
  <c r="AV11" i="4"/>
  <c r="BA11" i="4"/>
  <c r="BA10" i="4"/>
  <c r="AV10" i="4"/>
  <c r="AR11" i="4"/>
  <c r="AS11" i="4"/>
  <c r="AR8" i="4"/>
  <c r="AS8" i="4"/>
  <c r="AR10" i="4"/>
  <c r="AS10" i="4"/>
  <c r="AO7" i="4"/>
  <c r="AQ7" i="4"/>
  <c r="AO4" i="4"/>
  <c r="AQ4" i="4"/>
  <c r="AL3" i="4"/>
  <c r="AN3" i="4"/>
  <c r="AL5" i="4"/>
  <c r="AM5" i="4"/>
  <c r="AL6" i="4"/>
  <c r="AM6" i="4"/>
  <c r="AW7" i="4" l="1"/>
  <c r="BB7" i="4"/>
  <c r="AU8" i="4"/>
  <c r="AX8" i="4"/>
  <c r="AZ9" i="4"/>
  <c r="BC9" i="4"/>
  <c r="BB4" i="4"/>
  <c r="AW4" i="4"/>
  <c r="AU10" i="4"/>
  <c r="AX10" i="4"/>
  <c r="AU11" i="4"/>
  <c r="AX11" i="4"/>
  <c r="AR7" i="4"/>
  <c r="AT7" i="4"/>
  <c r="AU7" i="4" s="1"/>
  <c r="AR4" i="4"/>
  <c r="AT4" i="4"/>
  <c r="AU4" i="4" s="1"/>
  <c r="AO5" i="4"/>
  <c r="AP5" i="4"/>
  <c r="AO3" i="4"/>
  <c r="AQ3" i="4"/>
  <c r="AO6" i="4"/>
  <c r="AP6" i="4"/>
  <c r="BE9" i="4" l="1"/>
  <c r="BF9" i="4"/>
  <c r="BB3" i="4"/>
  <c r="AW3" i="4"/>
  <c r="BC11" i="4"/>
  <c r="AZ11" i="4"/>
  <c r="AY4" i="4"/>
  <c r="AZ4" i="4" s="1"/>
  <c r="BC8" i="4"/>
  <c r="AZ8" i="4"/>
  <c r="BA6" i="4"/>
  <c r="AV6" i="4"/>
  <c r="AV5" i="4"/>
  <c r="BA5" i="4"/>
  <c r="AZ10" i="4"/>
  <c r="BC10" i="4"/>
  <c r="AY7" i="4"/>
  <c r="AZ7" i="4" s="1"/>
  <c r="AR6" i="4"/>
  <c r="AS6" i="4"/>
  <c r="AR5" i="4"/>
  <c r="AS5" i="4"/>
  <c r="AR3" i="4"/>
  <c r="AT3" i="4"/>
  <c r="AU3" i="4" s="1"/>
  <c r="BH9" i="4" l="1"/>
  <c r="BI9" i="4"/>
  <c r="BE10" i="4"/>
  <c r="BF10" i="4"/>
  <c r="BE8" i="4"/>
  <c r="BF8" i="4"/>
  <c r="BD4" i="4"/>
  <c r="BE11" i="4"/>
  <c r="BF11" i="4"/>
  <c r="BD7" i="4"/>
  <c r="AU5" i="4"/>
  <c r="AX5" i="4"/>
  <c r="AU6" i="4"/>
  <c r="AX6" i="4"/>
  <c r="AY3" i="4"/>
  <c r="AZ3" i="4" s="1"/>
  <c r="BK9" i="4" l="1"/>
  <c r="BL9" i="4"/>
  <c r="BH10" i="4"/>
  <c r="BI10" i="4"/>
  <c r="BH8" i="4"/>
  <c r="BI8" i="4"/>
  <c r="BH11" i="4"/>
  <c r="BI11" i="4"/>
  <c r="BE7" i="4"/>
  <c r="BG7" i="4"/>
  <c r="BE4" i="4"/>
  <c r="BG4" i="4"/>
  <c r="BD3" i="4"/>
  <c r="AZ6" i="4"/>
  <c r="BC6" i="4"/>
  <c r="AZ5" i="4"/>
  <c r="BC5" i="4"/>
  <c r="BN9" i="4" l="1"/>
  <c r="BO9" i="4"/>
  <c r="BK11" i="4"/>
  <c r="BL11" i="4"/>
  <c r="BK10" i="4"/>
  <c r="BL10" i="4"/>
  <c r="BK8" i="4"/>
  <c r="BL8" i="4"/>
  <c r="BH7" i="4"/>
  <c r="BJ7" i="4"/>
  <c r="BH4" i="4"/>
  <c r="BJ4" i="4"/>
  <c r="BE6" i="4"/>
  <c r="BF6" i="4"/>
  <c r="BE5" i="4"/>
  <c r="BF5" i="4"/>
  <c r="BE3" i="4"/>
  <c r="BG3" i="4"/>
  <c r="BQ9" i="4" l="1"/>
  <c r="BR9" i="4"/>
  <c r="BN8" i="4"/>
  <c r="BO8" i="4"/>
  <c r="BN11" i="4"/>
  <c r="BO11" i="4"/>
  <c r="BN10" i="4"/>
  <c r="BO10" i="4"/>
  <c r="BK7" i="4"/>
  <c r="BM7" i="4"/>
  <c r="BK4" i="4"/>
  <c r="BM4" i="4"/>
  <c r="BH5" i="4"/>
  <c r="BI5" i="4"/>
  <c r="BH3" i="4"/>
  <c r="BJ3" i="4"/>
  <c r="BH6" i="4"/>
  <c r="BI6" i="4"/>
  <c r="BT9" i="4" l="1"/>
  <c r="BU9" i="4"/>
  <c r="BQ10" i="4"/>
  <c r="BR10" i="4"/>
  <c r="BQ8" i="4"/>
  <c r="BR8" i="4"/>
  <c r="BQ11" i="4"/>
  <c r="BR11" i="4"/>
  <c r="BN7" i="4"/>
  <c r="BP7" i="4"/>
  <c r="BN4" i="4"/>
  <c r="BP4" i="4"/>
  <c r="BK3" i="4"/>
  <c r="BM3" i="4"/>
  <c r="BK6" i="4"/>
  <c r="BL6" i="4"/>
  <c r="BK5" i="4"/>
  <c r="BL5" i="4"/>
  <c r="BW9" i="4" l="1"/>
  <c r="BX9" i="4"/>
  <c r="BT11" i="4"/>
  <c r="BU11" i="4"/>
  <c r="BT10" i="4"/>
  <c r="BU10" i="4"/>
  <c r="BT8" i="4"/>
  <c r="BU8" i="4"/>
  <c r="BQ7" i="4"/>
  <c r="BS7" i="4"/>
  <c r="BQ4" i="4"/>
  <c r="BS4" i="4"/>
  <c r="BN5" i="4"/>
  <c r="BO5" i="4"/>
  <c r="BN3" i="4"/>
  <c r="BP3" i="4"/>
  <c r="BN6" i="4"/>
  <c r="BO6" i="4"/>
  <c r="BZ9" i="4" l="1"/>
  <c r="BW8" i="4"/>
  <c r="BX8" i="4"/>
  <c r="BW11" i="4"/>
  <c r="BX11" i="4"/>
  <c r="BW10" i="4"/>
  <c r="BX10" i="4"/>
  <c r="BT7" i="4"/>
  <c r="BV7" i="4"/>
  <c r="BT4" i="4"/>
  <c r="BV4" i="4"/>
  <c r="BQ3" i="4"/>
  <c r="BS3" i="4"/>
  <c r="BQ6" i="4"/>
  <c r="BR6" i="4"/>
  <c r="BQ5" i="4"/>
  <c r="BR5" i="4"/>
  <c r="BZ8" i="4" l="1"/>
  <c r="BZ10" i="4"/>
  <c r="BZ11" i="4"/>
  <c r="BW4" i="4"/>
  <c r="BY4" i="4"/>
  <c r="BW7" i="4"/>
  <c r="BY7" i="4"/>
  <c r="BT6" i="4"/>
  <c r="BU6" i="4"/>
  <c r="BT5" i="4"/>
  <c r="BU5" i="4"/>
  <c r="BT3" i="4"/>
  <c r="BV3" i="4"/>
  <c r="BZ4" i="4" l="1"/>
  <c r="BZ7" i="4"/>
  <c r="BW5" i="4"/>
  <c r="BX5" i="4"/>
  <c r="BW3" i="4"/>
  <c r="BY3" i="4"/>
  <c r="BW6" i="4"/>
  <c r="BX6" i="4"/>
  <c r="BZ3" i="4" l="1"/>
  <c r="BZ6" i="4"/>
  <c r="BZ5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n1" type="6" refreshedVersion="4" background="1" saveData="1">
    <textPr sourceFile="C:\Users\PC\Desktop\VARIOS\nn1.csv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<sst xmlns="http://schemas.openxmlformats.org/spreadsheetml/2006/main" count="2046" uniqueCount="1123">
  <si>
    <t>niv4</t>
  </si>
  <si>
    <t>niv5</t>
  </si>
  <si>
    <t>niv6</t>
  </si>
  <si>
    <t>niv7</t>
  </si>
  <si>
    <t>clin4</t>
  </si>
  <si>
    <t>clin5</t>
  </si>
  <si>
    <t>clin6</t>
  </si>
  <si>
    <t>clin7</t>
  </si>
  <si>
    <t>QUIRURGICAS</t>
  </si>
  <si>
    <t>CLINICAS</t>
  </si>
  <si>
    <t>Código</t>
  </si>
  <si>
    <t>Gastos</t>
  </si>
  <si>
    <t>ACAC</t>
  </si>
  <si>
    <t>AIAC</t>
  </si>
  <si>
    <t>CI1</t>
  </si>
  <si>
    <t>CI12</t>
  </si>
  <si>
    <t>CI2</t>
  </si>
  <si>
    <t>CI4</t>
  </si>
  <si>
    <t>CI5</t>
  </si>
  <si>
    <t>CI6</t>
  </si>
  <si>
    <t>CI7</t>
  </si>
  <si>
    <t>CI8</t>
  </si>
  <si>
    <t>EAAC</t>
  </si>
  <si>
    <t>EAAC1</t>
  </si>
  <si>
    <t>EAAC2</t>
  </si>
  <si>
    <t>EC1</t>
  </si>
  <si>
    <t>EMAC</t>
  </si>
  <si>
    <t>ETT</t>
  </si>
  <si>
    <t>MAU</t>
  </si>
  <si>
    <t>MCCG</t>
  </si>
  <si>
    <t>MCT</t>
  </si>
  <si>
    <t>NUQ100</t>
  </si>
  <si>
    <t>PGT</t>
  </si>
  <si>
    <t>TCAC</t>
  </si>
  <si>
    <t>VAP</t>
  </si>
  <si>
    <t>VAP1</t>
  </si>
  <si>
    <t>VP10</t>
  </si>
  <si>
    <t>VP11</t>
  </si>
  <si>
    <t>VP15</t>
  </si>
  <si>
    <t>VP3</t>
  </si>
  <si>
    <t>VP3A</t>
  </si>
  <si>
    <t>VP4</t>
  </si>
  <si>
    <t>VP5</t>
  </si>
  <si>
    <t>VP6</t>
  </si>
  <si>
    <t>VP7</t>
  </si>
  <si>
    <t>VP8B</t>
  </si>
  <si>
    <t>VPI3</t>
  </si>
  <si>
    <t>VPI4</t>
  </si>
  <si>
    <t>VPI5</t>
  </si>
  <si>
    <t>CC13</t>
  </si>
  <si>
    <t>CC14</t>
  </si>
  <si>
    <t>VP1</t>
  </si>
  <si>
    <t>VP2</t>
  </si>
  <si>
    <t>VP2A</t>
  </si>
  <si>
    <t>VP8A</t>
  </si>
  <si>
    <t>VP9A</t>
  </si>
  <si>
    <t>VP9B</t>
  </si>
  <si>
    <t>VPA</t>
  </si>
  <si>
    <t>VPA1</t>
  </si>
  <si>
    <t>VPC</t>
  </si>
  <si>
    <t>BIOQUIMICOS</t>
  </si>
  <si>
    <t>honorarios</t>
  </si>
  <si>
    <t>TotalModulo</t>
  </si>
  <si>
    <t>CBQ</t>
  </si>
  <si>
    <t>CBQSL</t>
  </si>
  <si>
    <t>ACC13</t>
  </si>
  <si>
    <t>ACC14</t>
  </si>
  <si>
    <t>AMCCG</t>
  </si>
  <si>
    <t>NUCH7</t>
  </si>
  <si>
    <t>8% septiembre 2017 (gastos + hono)</t>
  </si>
  <si>
    <t>5% 1 abril 2018 (gastos + hono)</t>
  </si>
  <si>
    <t>3% 17 abril 2018 (gastos + hono)</t>
  </si>
  <si>
    <t>9% 1 julio 2018 (gastos + hono)</t>
  </si>
  <si>
    <t>5% 1 octubre 2018 (gastos + hono)</t>
  </si>
  <si>
    <t>codigo</t>
  </si>
  <si>
    <t>GASTO</t>
  </si>
  <si>
    <t>HONORARIOS</t>
  </si>
  <si>
    <t>gasto + hono</t>
  </si>
  <si>
    <t>auxGasto</t>
  </si>
  <si>
    <t>auxHono</t>
  </si>
  <si>
    <t>NEURO 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</si>
  <si>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días</t>
  </si>
  <si>
    <t>NEURO 2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</si>
  <si>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</si>
  <si>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NEURO 3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</si>
  <si>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</si>
  <si>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NEURO 4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</si>
  <si>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</si>
  <si>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NEURO 5</t>
  </si>
  <si>
    <t>1-Tumores oseos de orbita y senos (con o sin craneoplastia). 2-Derivacion interna de LCR, ventriculo peritoneal, ventriculo atrial o lumboperitoneal. 3-Recambio total de valvula de LCR. 4-Cuerpo extraño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</si>
  <si>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NEURO 6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</si>
  <si>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</si>
  <si>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NEURO 7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</si>
  <si>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</si>
  <si>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NEURO 8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</si>
  <si>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</si>
  <si>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NEURO 9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</si>
  <si>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</si>
  <si>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5% 1 enero 2019 (gastos + hono)</t>
  </si>
  <si>
    <t>5% 1 febrero 2019 (gastos + hono)</t>
  </si>
  <si>
    <t>10% 1 abril 2019 (gastos + hono)</t>
  </si>
  <si>
    <t>12% 1 junio 2019 (gastos + hono)</t>
  </si>
  <si>
    <t>10% 1 agosto 2019 (gastos + hono)</t>
  </si>
  <si>
    <t>12% 1 enero 2020 (gastos + hono)</t>
  </si>
  <si>
    <t>NUQ101</t>
  </si>
  <si>
    <t>8% 1 abril 2020 (gastos + hono)</t>
  </si>
  <si>
    <t>10% 1 febrero 2021 (gastos + hono)</t>
  </si>
  <si>
    <t>10% 1 marzo 2021 (gastos + hono)</t>
  </si>
  <si>
    <t>10% 1 abril 2021 (gastos + hono)</t>
  </si>
  <si>
    <t>10% 1 agosto 2021 (gastos + hono)</t>
  </si>
  <si>
    <t>6% 1 octubre 2021 (gastos + hono)</t>
  </si>
  <si>
    <t>10% 1 enero 2022 (gastos + hono)</t>
  </si>
  <si>
    <t>12% 1 abril 2022 (gastos + hono)</t>
  </si>
  <si>
    <t>8% 1 junio 2022 (gastos + hono)</t>
  </si>
  <si>
    <t>30% 1 agosto 2022 (gastos + hono)</t>
  </si>
  <si>
    <t>20% 1 septiembre 2022 (gastos + hono)</t>
  </si>
  <si>
    <t>15% - 01/03/2023</t>
  </si>
  <si>
    <t>15% 1 marzo 2023 (gastos + hono)</t>
  </si>
  <si>
    <t>Codigo</t>
  </si>
  <si>
    <t>Tipo</t>
  </si>
  <si>
    <t>descripcion</t>
  </si>
  <si>
    <t>condicion</t>
  </si>
  <si>
    <t>dia</t>
  </si>
  <si>
    <t>cose</t>
  </si>
  <si>
    <t>u.</t>
  </si>
  <si>
    <t>anes</t>
  </si>
  <si>
    <t>especiali</t>
  </si>
  <si>
    <t>nivel 4</t>
  </si>
  <si>
    <t>nivel 5</t>
  </si>
  <si>
    <t>nivel 6</t>
  </si>
  <si>
    <t>nivel 7</t>
  </si>
  <si>
    <t>Modulo</t>
  </si>
  <si>
    <t>honoMedicos</t>
  </si>
  <si>
    <t>anestesista</t>
  </si>
  <si>
    <t>neurologos</t>
  </si>
  <si>
    <t>M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</si>
  <si>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</si>
  <si>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</si>
  <si>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\N</t>
  </si>
  <si>
    <t>ANESTESIA + CIRUGIA CARDIOVASCULAR SIN CIRCULACION EXTRACOPOREA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</si>
  <si>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</si>
  <si>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</si>
  <si>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</si>
  <si>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</si>
  <si>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</si>
  <si>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</si>
  <si>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</si>
  <si>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</si>
  <si>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</si>
  <si>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</si>
  <si>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</si>
  <si>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</si>
  <si>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</si>
  <si>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</si>
  <si>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</si>
  <si>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</si>
  <si>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</si>
  <si>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</si>
  <si>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</si>
  <si>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</si>
  <si>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</si>
  <si>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</si>
  <si>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</si>
  <si>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</si>
  <si>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</si>
  <si>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</si>
  <si>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</si>
  <si>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</si>
  <si>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</si>
  <si>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</si>
  <si>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</si>
  <si>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</si>
  <si>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</si>
  <si>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</si>
  <si>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</si>
  <si>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</si>
  <si>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</si>
  <si>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</si>
  <si>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</si>
  <si>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</si>
  <si>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</si>
  <si>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San Lucas Cirugia Bariatrica</t>
  </si>
  <si>
    <t>Solo para cirugias bariatricas realizadas en el Establecimiento San Lucas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</si>
  <si>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</si>
  <si>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</si>
  <si>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</si>
  <si>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</si>
  <si>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</si>
  <si>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</si>
  <si>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</si>
  <si>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</si>
  <si>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</si>
  <si>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</si>
  <si>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</si>
  <si>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</si>
  <si>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</si>
  <si>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</si>
  <si>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</si>
  <si>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</si>
  <si>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</si>
  <si>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</si>
  <si>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</si>
  <si>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</si>
  <si>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</si>
  <si>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</si>
  <si>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</si>
  <si>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</si>
  <si>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</si>
  <si>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</si>
  <si>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</si>
  <si>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</si>
  <si>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</si>
  <si>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</si>
  <si>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</si>
  <si>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</si>
  <si>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</si>
  <si>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</si>
  <si>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</si>
  <si>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</si>
  <si>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</si>
  <si>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</si>
  <si>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</si>
  <si>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</si>
  <si>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</si>
  <si>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</si>
  <si>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</si>
  <si>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</si>
  <si>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</si>
  <si>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</si>
  <si>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</si>
  <si>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</si>
  <si>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</si>
  <si>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</si>
  <si>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</si>
  <si>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</si>
  <si>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</si>
  <si>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</si>
  <si>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</si>
  <si>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</si>
  <si>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</si>
  <si>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</si>
  <si>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</si>
  <si>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</si>
  <si>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</si>
  <si>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</si>
  <si>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</si>
  <si>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</si>
  <si>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</si>
  <si>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</si>
  <si>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</si>
  <si>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</si>
  <si>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</si>
  <si>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</si>
  <si>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</si>
  <si>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</si>
  <si>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</si>
  <si>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</si>
  <si>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</si>
  <si>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</si>
  <si>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</si>
  <si>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</si>
  <si>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</si>
  <si>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</si>
  <si>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</si>
  <si>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</si>
  <si>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</si>
  <si>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</si>
  <si>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</si>
  <si>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</si>
  <si>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</si>
  <si>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</si>
  <si>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</si>
  <si>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</si>
  <si>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</si>
  <si>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</si>
  <si>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</si>
  <si>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</si>
  <si>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</si>
  <si>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</si>
  <si>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</si>
  <si>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</si>
  <si>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</si>
  <si>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</si>
  <si>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</si>
  <si>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</si>
  <si>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</si>
  <si>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</si>
  <si>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</si>
  <si>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</si>
  <si>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</si>
  <si>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</si>
  <si>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</si>
  <si>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</si>
  <si>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</si>
  <si>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</si>
  <si>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</si>
  <si>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</si>
  <si>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</si>
  <si>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</si>
  <si>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</si>
  <si>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</si>
  <si>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</si>
  <si>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</si>
  <si>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</si>
  <si>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</si>
  <si>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</si>
  <si>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</si>
  <si>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</si>
  <si>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</si>
  <si>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</si>
  <si>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</si>
  <si>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</si>
  <si>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</si>
  <si>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</si>
  <si>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</si>
  <si>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</si>
  <si>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</si>
  <si>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</si>
  <si>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</si>
  <si>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</si>
  <si>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</si>
  <si>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</si>
  <si>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</si>
  <si>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</si>
  <si>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</si>
  <si>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</si>
  <si>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</si>
  <si>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</si>
  <si>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</si>
  <si>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</si>
  <si>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</si>
  <si>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</si>
  <si>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</si>
  <si>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</si>
  <si>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</si>
  <si>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</si>
  <si>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</si>
  <si>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</si>
  <si>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</si>
  <si>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</si>
  <si>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</si>
  <si>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</si>
  <si>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</si>
  <si>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</si>
  <si>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</si>
  <si>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</si>
  <si>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</si>
  <si>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</si>
  <si>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</si>
  <si>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</si>
  <si>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</si>
  <si>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</si>
  <si>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</si>
  <si>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</si>
  <si>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</si>
  <si>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</si>
  <si>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</si>
  <si>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</si>
  <si>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</si>
  <si>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</si>
  <si>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</si>
  <si>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</si>
  <si>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</si>
  <si>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</si>
  <si>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</si>
  <si>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</si>
  <si>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</si>
  <si>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</si>
  <si>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</si>
  <si>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</si>
  <si>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</si>
  <si>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</si>
  <si>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</si>
  <si>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</si>
  <si>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</si>
  <si>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</si>
  <si>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</si>
  <si>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</si>
  <si>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</si>
  <si>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</si>
  <si>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</si>
  <si>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</si>
  <si>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</si>
  <si>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</si>
  <si>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</si>
  <si>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</si>
  <si>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</si>
  <si>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</si>
  <si>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</si>
  <si>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</si>
  <si>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</si>
  <si>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</si>
  <si>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</si>
  <si>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</si>
  <si>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</si>
  <si>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</si>
  <si>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</si>
  <si>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</si>
  <si>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</si>
  <si>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</si>
  <si>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</si>
  <si>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</si>
  <si>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</si>
  <si>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</si>
  <si>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</si>
  <si>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</si>
  <si>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</si>
  <si>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</si>
  <si>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</si>
  <si>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</si>
  <si>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</si>
  <si>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</si>
  <si>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</si>
  <si>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</si>
  <si>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</si>
  <si>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</si>
  <si>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</si>
  <si>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</si>
  <si>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</si>
  <si>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</si>
  <si>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</si>
  <si>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</si>
  <si>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</si>
  <si>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</si>
  <si>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</si>
  <si>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</si>
  <si>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</si>
  <si>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</si>
  <si>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</si>
  <si>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</si>
  <si>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</si>
  <si>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</si>
  <si>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</si>
  <si>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</si>
  <si>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</si>
  <si>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</si>
  <si>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</si>
  <si>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</si>
  <si>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</si>
  <si>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</si>
  <si>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</si>
  <si>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</si>
  <si>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</si>
  <si>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</si>
  <si>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</si>
  <si>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</si>
  <si>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</si>
  <si>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</si>
  <si>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</si>
  <si>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</si>
  <si>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</si>
  <si>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</si>
  <si>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</si>
  <si>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</si>
  <si>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</si>
  <si>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</si>
  <si>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</si>
  <si>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</si>
  <si>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</si>
  <si>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</si>
  <si>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</si>
  <si>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</si>
  <si>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</si>
  <si>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</si>
  <si>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</si>
  <si>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</si>
  <si>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</si>
  <si>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</si>
  <si>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</si>
  <si>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</si>
  <si>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</si>
  <si>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</si>
  <si>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</si>
  <si>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</si>
  <si>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</si>
  <si>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</si>
  <si>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</si>
  <si>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</si>
  <si>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</si>
  <si>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</si>
  <si>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</si>
  <si>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</si>
  <si>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</si>
  <si>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</si>
  <si>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</si>
  <si>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</si>
  <si>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</si>
  <si>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</si>
  <si>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</si>
  <si>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</si>
  <si>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</si>
  <si>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</si>
  <si>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</si>
  <si>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</si>
  <si>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</si>
  <si>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</si>
  <si>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</si>
  <si>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</si>
  <si>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</si>
  <si>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</si>
  <si>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</si>
  <si>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</si>
  <si>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</si>
  <si>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</si>
  <si>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</si>
  <si>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</si>
  <si>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</si>
  <si>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</si>
  <si>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</si>
  <si>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</si>
  <si>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</si>
  <si>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</si>
  <si>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</si>
  <si>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</si>
  <si>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</si>
  <si>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</si>
  <si>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</si>
  <si>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</si>
  <si>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</si>
  <si>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</si>
  <si>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</si>
  <si>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</si>
  <si>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</si>
  <si>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</si>
  <si>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</si>
  <si>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</si>
  <si>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</si>
  <si>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</si>
  <si>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</si>
  <si>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</si>
  <si>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</si>
  <si>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</si>
  <si>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</si>
  <si>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</si>
  <si>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</si>
  <si>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</si>
  <si>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</si>
  <si>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</si>
  <si>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</si>
  <si>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</si>
  <si>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</si>
  <si>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</si>
  <si>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</si>
  <si>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</si>
  <si>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</si>
  <si>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</si>
  <si>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</si>
  <si>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</si>
  <si>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</si>
  <si>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</si>
  <si>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</si>
  <si>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</si>
  <si>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</si>
  <si>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</si>
  <si>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</si>
  <si>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</si>
  <si>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</si>
  <si>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</si>
  <si>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</si>
  <si>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</si>
  <si>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</si>
  <si>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</si>
  <si>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</si>
  <si>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</si>
  <si>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NNQ3</t>
  </si>
  <si>
    <t>Neurocirugia Modulo B1</t>
  </si>
  <si>
    <t>NNQ4</t>
  </si>
  <si>
    <t>NeurocirugÃ­a Modulo B2, desglose.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</si>
  <si>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</si>
  <si>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</si>
  <si>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</si>
  <si>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</si>
  <si>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</si>
  <si>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NNQ7</t>
  </si>
  <si>
    <t>Neurocirugia Modulo E1</t>
  </si>
  <si>
    <t>NNQ8</t>
  </si>
  <si>
    <t>Neurocirugia Modulo E2</t>
  </si>
  <si>
    <t>NNQ9</t>
  </si>
  <si>
    <t>Neurocirugia Modulo E3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</si>
  <si>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</si>
  <si>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</si>
  <si>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</si>
  <si>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</si>
  <si>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</si>
  <si>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</si>
  <si>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Modulo de Trasplante renal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</si>
  <si>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</si>
  <si>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</si>
  <si>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</si>
  <si>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</si>
  <si>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</si>
  <si>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</si>
  <si>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</si>
  <si>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</si>
  <si>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</si>
  <si>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</si>
  <si>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</si>
  <si>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</si>
  <si>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</si>
  <si>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</si>
  <si>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</si>
  <si>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</si>
  <si>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</si>
  <si>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</si>
  <si>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</si>
  <si>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</si>
  <si>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</si>
  <si>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</si>
  <si>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</si>
  <si>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</si>
  <si>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</si>
  <si>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</si>
  <si>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</si>
  <si>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</si>
  <si>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</si>
  <si>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</si>
  <si>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</si>
  <si>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</si>
  <si>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</si>
  <si>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</si>
  <si>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</si>
  <si>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</si>
  <si>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</si>
  <si>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</si>
  <si>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</si>
  <si>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</si>
  <si>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</si>
  <si>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</si>
  <si>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</si>
  <si>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</si>
  <si>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</si>
  <si>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</si>
  <si>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</si>
  <si>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</si>
  <si>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</si>
  <si>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</si>
  <si>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</si>
  <si>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</si>
  <si>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</si>
  <si>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</si>
  <si>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</si>
  <si>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</si>
  <si>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</si>
  <si>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</si>
  <si>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</si>
  <si>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</si>
  <si>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</si>
  <si>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</si>
  <si>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</si>
  <si>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</si>
  <si>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</si>
  <si>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ON10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</si>
  <si>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</si>
  <si>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</si>
  <si>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ON11</t>
  </si>
  <si>
    <t>TERAPIAS BIOLOGICAS (ANTICUERPOS MONOCLONALES) 3DIAS</t>
  </si>
  <si>
    <t>ON12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</si>
  <si>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</si>
  <si>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</si>
  <si>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ON13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</si>
  <si>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</si>
  <si>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</si>
  <si>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</si>
  <si>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</si>
  <si>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</si>
  <si>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</si>
  <si>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PARA ESQUEMAS QUIMIOTERAPEUTICOS DE DOS DIAS (SIN TAXANOS Y SALES DE PALTINO)</t>
  </si>
  <si>
    <t>ON3</t>
  </si>
  <si>
    <t>PARA ESQUEMAS QUIMIOTERAPEUTICOS DE 3 DIAS (SIN   TAXANOS Y SALES DE PLATINO)</t>
  </si>
  <si>
    <t>ON4</t>
  </si>
  <si>
    <t>SOLO CON VERIFICACION DE LA PATOLOGIA MAT, PARA ESQUEMAS QUIMIOTERAPEUTICOS DE 4 O 5 DIAS (SIN TAXANO Y SALES DE PLATINO)</t>
  </si>
  <si>
    <t>ON5</t>
  </si>
  <si>
    <t>ON6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</si>
  <si>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</si>
  <si>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ON7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</si>
  <si>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</si>
  <si>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ON8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</si>
  <si>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</si>
  <si>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ON9</t>
  </si>
  <si>
    <t>TERAPIAS BIOLOGICAS (ANTICUERPOS MONOCLONARES) 1DIA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</si>
  <si>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</si>
  <si>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</si>
  <si>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</si>
  <si>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</si>
  <si>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</si>
  <si>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</si>
  <si>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</si>
  <si>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</si>
  <si>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</si>
  <si>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</si>
  <si>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</si>
  <si>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</si>
  <si>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</si>
  <si>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</si>
  <si>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</si>
  <si>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</si>
  <si>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</si>
  <si>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</si>
  <si>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</si>
  <si>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</si>
  <si>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</si>
  <si>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</si>
  <si>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</si>
  <si>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</si>
  <si>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</si>
  <si>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</si>
  <si>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</si>
  <si>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</si>
  <si>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</si>
  <si>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</si>
  <si>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</si>
  <si>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</si>
  <si>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</si>
  <si>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</si>
  <si>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</si>
  <si>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</si>
  <si>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</si>
  <si>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</si>
  <si>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</si>
  <si>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</si>
  <si>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</si>
  <si>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</si>
  <si>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</si>
  <si>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</si>
  <si>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</si>
  <si>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</si>
  <si>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</si>
  <si>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</si>
  <si>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</si>
  <si>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</si>
  <si>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</si>
  <si>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</si>
  <si>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</si>
  <si>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</si>
  <si>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</si>
  <si>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</si>
  <si>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</si>
  <si>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</si>
  <si>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</si>
  <si>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</si>
  <si>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</si>
  <si>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</si>
  <si>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</si>
  <si>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</si>
  <si>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</si>
  <si>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</si>
  <si>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</si>
  <si>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</si>
  <si>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</si>
  <si>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</si>
  <si>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</si>
  <si>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</si>
  <si>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</si>
  <si>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</si>
  <si>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</si>
  <si>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</si>
  <si>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</si>
  <si>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</si>
  <si>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</si>
  <si>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</si>
  <si>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</si>
  <si>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</si>
  <si>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</si>
  <si>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</si>
  <si>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</si>
  <si>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</si>
  <si>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</si>
  <si>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</si>
  <si>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</si>
  <si>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</si>
  <si>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</si>
  <si>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</si>
  <si>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</si>
  <si>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</si>
  <si>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</si>
  <si>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</si>
  <si>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</si>
  <si>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</si>
  <si>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</si>
  <si>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</si>
  <si>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</si>
  <si>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</si>
  <si>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</si>
  <si>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</si>
  <si>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</si>
  <si>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</si>
  <si>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</si>
  <si>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</si>
  <si>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</si>
  <si>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</si>
  <si>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</si>
  <si>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</si>
  <si>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</si>
  <si>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</si>
  <si>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</si>
  <si>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</si>
  <si>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</si>
  <si>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</si>
  <si>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</si>
  <si>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</si>
  <si>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</si>
  <si>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</si>
  <si>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</si>
  <si>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</si>
  <si>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</si>
  <si>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</si>
  <si>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</si>
  <si>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</si>
  <si>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</si>
  <si>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</si>
  <si>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</si>
  <si>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</si>
  <si>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</si>
  <si>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</si>
  <si>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</si>
  <si>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</si>
  <si>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</si>
  <si>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</si>
  <si>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</si>
  <si>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</si>
  <si>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</si>
  <si>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</si>
  <si>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</si>
  <si>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</si>
  <si>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</si>
  <si>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</si>
  <si>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</si>
  <si>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</si>
  <si>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</si>
  <si>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</si>
  <si>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</si>
  <si>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</si>
  <si>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</si>
  <si>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</si>
  <si>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</si>
  <si>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</si>
  <si>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</si>
  <si>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</si>
  <si>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</si>
  <si>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</si>
  <si>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</si>
  <si>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</si>
  <si>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</si>
  <si>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</si>
  <si>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</si>
  <si>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</si>
  <si>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</si>
  <si>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</si>
  <si>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</si>
  <si>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</si>
  <si>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</si>
  <si>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</si>
  <si>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</si>
  <si>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</si>
  <si>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</si>
  <si>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</si>
  <si>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</si>
  <si>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</si>
  <si>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</si>
  <si>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</si>
  <si>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</si>
  <si>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</si>
  <si>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</si>
  <si>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</si>
  <si>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</si>
  <si>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</si>
  <si>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</si>
  <si>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</si>
  <si>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</si>
  <si>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</si>
  <si>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</si>
  <si>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</si>
  <si>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</si>
  <si>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</si>
  <si>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</si>
  <si>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</si>
  <si>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</si>
  <si>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</si>
  <si>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</si>
  <si>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</si>
  <si>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</si>
  <si>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</si>
  <si>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</si>
  <si>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</si>
  <si>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</si>
  <si>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</si>
  <si>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</si>
  <si>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</si>
  <si>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</si>
  <si>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</si>
  <si>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</si>
  <si>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</si>
  <si>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</si>
  <si>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</si>
  <si>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</si>
  <si>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</si>
  <si>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TAC1</t>
  </si>
  <si>
    <t>Modulo rehabilitacion domiciliaria 1</t>
  </si>
  <si>
    <t>Inclusiones: Medico (1 visita semanal, Kinesiologia (3 sesiones semanales)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</si>
  <si>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</si>
  <si>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</si>
  <si>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</si>
  <si>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</si>
  <si>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</si>
  <si>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</si>
  <si>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</si>
  <si>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</si>
  <si>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</si>
  <si>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</si>
  <si>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</si>
  <si>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</si>
  <si>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</si>
  <si>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</si>
  <si>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</si>
  <si>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</si>
  <si>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</si>
  <si>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</si>
  <si>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</si>
  <si>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</si>
  <si>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</si>
  <si>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</si>
  <si>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</si>
  <si>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</si>
  <si>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</si>
  <si>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</si>
  <si>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</si>
  <si>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</si>
  <si>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</si>
  <si>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</si>
  <si>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</si>
  <si>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</si>
  <si>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</si>
  <si>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</si>
  <si>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</si>
  <si>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</si>
  <si>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</si>
  <si>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</si>
  <si>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</si>
  <si>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</si>
  <si>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</si>
  <si>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</si>
  <si>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</si>
  <si>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</si>
  <si>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</si>
  <si>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</si>
  <si>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</si>
  <si>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</si>
  <si>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</si>
  <si>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</si>
  <si>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</si>
  <si>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</si>
  <si>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</si>
  <si>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</si>
  <si>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</si>
  <si>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</si>
  <si>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</si>
  <si>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</si>
  <si>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</si>
  <si>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</si>
  <si>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</si>
  <si>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</si>
  <si>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</si>
  <si>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</si>
  <si>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</si>
  <si>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</si>
  <si>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</si>
  <si>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</si>
  <si>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</si>
  <si>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</si>
  <si>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</si>
  <si>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</si>
  <si>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</si>
  <si>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</si>
  <si>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</si>
  <si>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</si>
  <si>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</si>
  <si>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</si>
  <si>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</si>
  <si>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</si>
  <si>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</si>
  <si>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</si>
  <si>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</si>
  <si>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</si>
  <si>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</si>
  <si>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</si>
  <si>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</si>
  <si>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</si>
  <si>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</si>
  <si>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</si>
  <si>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</si>
  <si>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</si>
  <si>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</si>
  <si>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</si>
  <si>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</si>
  <si>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</si>
  <si>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</si>
  <si>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</si>
  <si>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</si>
  <si>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</si>
  <si>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</si>
  <si>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</si>
  <si>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</si>
  <si>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</si>
  <si>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</si>
  <si>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</si>
  <si>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</si>
  <si>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</si>
  <si>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</si>
  <si>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</si>
  <si>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</si>
  <si>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</si>
  <si>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</si>
  <si>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</si>
  <si>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</si>
  <si>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</si>
  <si>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</si>
  <si>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</si>
  <si>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</si>
  <si>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</si>
  <si>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</si>
  <si>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</si>
  <si>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</si>
  <si>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</si>
  <si>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</si>
  <si>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</si>
  <si>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</si>
  <si>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</si>
  <si>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</si>
  <si>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</si>
  <si>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</si>
  <si>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</si>
  <si>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</si>
  <si>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</si>
  <si>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</si>
  <si>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</si>
  <si>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</si>
  <si>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</si>
  <si>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</si>
  <si>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</si>
  <si>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</si>
  <si>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</si>
  <si>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</si>
  <si>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</si>
  <si>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</si>
  <si>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</si>
  <si>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</si>
  <si>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</si>
  <si>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</si>
  <si>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</si>
  <si>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</si>
  <si>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</si>
  <si>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</si>
  <si>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</si>
  <si>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</si>
  <si>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</si>
  <si>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</si>
  <si>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</si>
  <si>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</si>
  <si>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</si>
  <si>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</si>
  <si>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</si>
  <si>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</si>
  <si>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</si>
  <si>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</si>
  <si>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</si>
  <si>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</si>
  <si>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</si>
  <si>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</si>
  <si>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</si>
  <si>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</si>
  <si>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</si>
  <si>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</si>
  <si>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</si>
  <si>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</si>
  <si>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</si>
  <si>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</si>
  <si>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</si>
  <si>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</si>
  <si>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</si>
  <si>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</si>
  <si>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</si>
  <si>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</si>
  <si>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</si>
  <si>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</si>
  <si>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Ramas de la Aorta abdominal, troncos iliacos unilaterales. Anastomosis portocava, etc</t>
  </si>
  <si>
    <t>1 dia en uti - 6 dias en planta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</si>
  <si>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</si>
  <si>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</si>
  <si>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 de resincronizacion cardÃ­aca</t>
  </si>
  <si>
    <t>Derivacion con o sin injerto o protesis,femoropoplitio, tibio peroneo, etc</t>
  </si>
  <si>
    <t>1 dia en uti - 4 dias en planta</t>
  </si>
  <si>
    <t>Embolectomia, tromboembolectomia, etc, de vasos perifericos, miembros superior e inferior</t>
  </si>
  <si>
    <t>1 dia en uti - 2 dias en planta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</si>
  <si>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</si>
  <si>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</si>
  <si>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Estudios por cateterismos individuales pediatricos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</si>
  <si>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</si>
  <si>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</si>
  <si>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</si>
  <si>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</si>
  <si>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cardiodesfibrilador implantable o resincronizador</t>
  </si>
  <si>
    <t>Colocacion de cardiodesfibrilador y marcapaso</t>
  </si>
  <si>
    <t>Colocacion de marcapaso definitivo</t>
  </si>
  <si>
    <t>Colocacion de marcapaso bicameral</t>
  </si>
  <si>
    <t>Aneurisma de Aorta no complicada. Anastomosis aorto biliaca-bifemoral</t>
  </si>
  <si>
    <t>2 dias en uti - 7 dias en planta</t>
  </si>
  <si>
    <t>Aneurisma de Aorta complicado</t>
  </si>
  <si>
    <t>Obito antes de 48 hs. 60% de gastos</t>
  </si>
  <si>
    <t>Cirugia de arteria carotida, vertebral. Tromboendarterectomia, embolectomia, anastomosis, injerto, etc</t>
  </si>
  <si>
    <t>1 dia clinico, 3 dias en planta</t>
  </si>
  <si>
    <t xml:space="preserve">cinecoronariografia - IAM - </t>
  </si>
  <si>
    <t>no incluye dia de internacion</t>
  </si>
  <si>
    <t xml:space="preserve">Angioplastia coronaria simple - IAM - </t>
  </si>
  <si>
    <t>No incluye dia de internacion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</si>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</sst>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[$$-2C0A]* #,##0.00_-;\-[$$-2C0A]* #,##0.00_-;_-[$$-2C0A]* &quot;-&quot;??_-;_-@_-"/>
    <numFmt numFmtId="166" formatCode="_-[$$-2C0A]\ * #,##0.00_-;\-[$$-2C0A]\ * #,##0.00_-;_-[$$-2C0A]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4" fillId="0" borderId="1" xfId="0" applyNumberFormat="1" applyFont="1" applyBorder="1"/>
    <xf numFmtId="0" fontId="5" fillId="2" borderId="9" xfId="0" applyFont="1" applyFill="1" applyBorder="1" applyAlignment="1">
      <alignment horizontal="center" vertical="center"/>
    </xf>
    <xf numFmtId="166" fontId="4" fillId="0" borderId="1" xfId="0" applyNumberFormat="1" applyFont="1" applyBorder="1"/>
    <xf numFmtId="166" fontId="4" fillId="4" borderId="4" xfId="0" applyNumberFormat="1" applyFont="1" applyFill="1" applyBorder="1"/>
    <xf numFmtId="166" fontId="4" fillId="4" borderId="5" xfId="0" applyNumberFormat="1" applyFont="1" applyFill="1" applyBorder="1"/>
    <xf numFmtId="9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7" borderId="1" xfId="0" applyFont="1" applyFill="1" applyBorder="1" applyAlignment="1">
      <alignment vertical="center"/>
    </xf>
    <xf numFmtId="0" fontId="9" fillId="7" borderId="2" xfId="0" applyFont="1" applyFill="1" applyBorder="1" applyAlignment="1">
      <alignment vertical="center" wrapText="1"/>
    </xf>
    <xf numFmtId="165" fontId="9" fillId="7" borderId="3" xfId="1" applyNumberFormat="1" applyFont="1" applyFill="1" applyBorder="1" applyAlignment="1">
      <alignment vertical="center"/>
    </xf>
    <xf numFmtId="165" fontId="9" fillId="7" borderId="1" xfId="1" applyNumberFormat="1" applyFont="1" applyFill="1" applyBorder="1" applyAlignment="1">
      <alignment vertical="center"/>
    </xf>
    <xf numFmtId="165" fontId="9" fillId="7" borderId="4" xfId="1" applyNumberFormat="1" applyFont="1" applyFill="1" applyBorder="1" applyAlignment="1">
      <alignment vertical="center"/>
    </xf>
    <xf numFmtId="165" fontId="9" fillId="0" borderId="3" xfId="1" applyNumberFormat="1" applyFont="1" applyFill="1" applyBorder="1" applyAlignment="1">
      <alignment vertical="center"/>
    </xf>
    <xf numFmtId="165" fontId="9" fillId="0" borderId="1" xfId="1" applyNumberFormat="1" applyFont="1" applyFill="1" applyBorder="1" applyAlignment="1">
      <alignment vertical="center"/>
    </xf>
    <xf numFmtId="165" fontId="9" fillId="0" borderId="2" xfId="1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165" fontId="8" fillId="7" borderId="1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10" xfId="0" applyFont="1" applyBorder="1" applyAlignment="1">
      <alignment wrapText="1"/>
    </xf>
    <xf numFmtId="166" fontId="8" fillId="0" borderId="1" xfId="0" applyNumberFormat="1" applyFont="1" applyBorder="1" applyAlignment="1">
      <alignment vertical="center"/>
    </xf>
    <xf numFmtId="165" fontId="8" fillId="0" borderId="1" xfId="0" applyNumberFormat="1" applyFont="1" applyBorder="1" applyAlignment="1">
      <alignment vertical="center"/>
    </xf>
    <xf numFmtId="166" fontId="8" fillId="0" borderId="2" xfId="0" applyNumberFormat="1" applyFont="1" applyBorder="1" applyAlignment="1">
      <alignment vertical="center"/>
    </xf>
    <xf numFmtId="166" fontId="8" fillId="4" borderId="1" xfId="0" applyNumberFormat="1" applyFont="1" applyFill="1" applyBorder="1" applyAlignment="1">
      <alignment vertical="center"/>
    </xf>
    <xf numFmtId="165" fontId="8" fillId="4" borderId="1" xfId="0" applyNumberFormat="1" applyFont="1" applyFill="1" applyBorder="1" applyAlignment="1">
      <alignment vertical="center"/>
    </xf>
    <xf numFmtId="166" fontId="9" fillId="4" borderId="1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165" fontId="8" fillId="0" borderId="1" xfId="1" applyNumberFormat="1" applyFont="1" applyFill="1" applyBorder="1" applyAlignment="1">
      <alignment vertical="center"/>
    </xf>
    <xf numFmtId="165" fontId="9" fillId="8" borderId="1" xfId="1" applyNumberFormat="1" applyFont="1" applyFill="1" applyBorder="1" applyAlignment="1">
      <alignment vertical="center"/>
    </xf>
    <xf numFmtId="0" fontId="0" fillId="8" borderId="0" xfId="0" applyFill="1"/>
    <xf numFmtId="165" fontId="9" fillId="6" borderId="1" xfId="1" applyNumberFormat="1" applyFont="1" applyFill="1" applyBorder="1" applyAlignment="1">
      <alignment vertical="center"/>
    </xf>
    <xf numFmtId="166" fontId="8" fillId="6" borderId="1" xfId="0" applyNumberFormat="1" applyFont="1" applyFill="1" applyBorder="1" applyAlignment="1">
      <alignment vertical="center"/>
    </xf>
    <xf numFmtId="166" fontId="8" fillId="8" borderId="1" xfId="0" applyNumberFormat="1" applyFont="1" applyFill="1" applyBorder="1" applyAlignment="1">
      <alignment vertical="center"/>
    </xf>
    <xf numFmtId="166" fontId="9" fillId="0" borderId="1" xfId="0" applyNumberFormat="1" applyFont="1" applyBorder="1" applyAlignment="1">
      <alignment vertical="center"/>
    </xf>
    <xf numFmtId="166" fontId="0" fillId="0" borderId="0" xfId="0" applyNumberFormat="1"/>
    <xf numFmtId="2" fontId="0" fillId="0" borderId="0" xfId="0" applyNumberFormat="1"/>
    <xf numFmtId="166" fontId="8" fillId="0" borderId="0" xfId="0" applyNumberFormat="1" applyFont="1"/>
    <xf numFmtId="166" fontId="8" fillId="0" borderId="0" xfId="0" applyNumberFormat="1" applyFont="1" applyAlignment="1">
      <alignment vertical="center"/>
    </xf>
    <xf numFmtId="166" fontId="4" fillId="0" borderId="3" xfId="0" applyNumberFormat="1" applyFont="1" applyBorder="1"/>
    <xf numFmtId="14" fontId="2" fillId="5" borderId="1" xfId="0" applyNumberFormat="1" applyFont="1" applyFill="1" applyBorder="1" applyAlignment="1">
      <alignment horizontal="center" vertical="center"/>
    </xf>
    <xf numFmtId="165" fontId="3" fillId="5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/>
    </xf>
    <xf numFmtId="14" fontId="2" fillId="5" borderId="0" xfId="0" applyNumberFormat="1" applyFont="1" applyFill="1" applyBorder="1" applyAlignment="1">
      <alignment horizontal="center" vertical="center"/>
    </xf>
    <xf numFmtId="165" fontId="3" fillId="5" borderId="0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166" fontId="11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166" fontId="0" fillId="0" borderId="1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66" fontId="0" fillId="0" borderId="0" xfId="0" applyNumberFormat="1" applyAlignment="1">
      <alignment horizontal="center" vertical="center"/>
    </xf>
    <xf numFmtId="0" fontId="0" fillId="0" borderId="0" xfId="0"/>
    <xf numFmtId="14" fontId="12" fillId="0" borderId="1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</cellXfs>
  <cellStyles count="3">
    <cellStyle name="Moneda" xfId="1" builtinId="4"/>
    <cellStyle name="Moneda 2" xfId="2" xr:uid="{7C2F1955-778D-48B6-873B-2C0269EF6DD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VALORES\2018\NEUROaumento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norarios"/>
      <sheetName val="gastos"/>
      <sheetName val="gastos+hono"/>
      <sheetName val="anestesia"/>
    </sheetNames>
    <sheetDataSet>
      <sheetData sheetId="0">
        <row r="4">
          <cell r="F4">
            <v>30025.475735385244</v>
          </cell>
        </row>
        <row r="5">
          <cell r="F5">
            <v>34119.485861614565</v>
          </cell>
        </row>
        <row r="6">
          <cell r="F6">
            <v>24022.56843607104</v>
          </cell>
        </row>
        <row r="7">
          <cell r="F7">
            <v>27296.135651232358</v>
          </cell>
        </row>
        <row r="8">
          <cell r="F8">
            <v>15637.641884956081</v>
          </cell>
        </row>
        <row r="9">
          <cell r="F9">
            <v>11590.12352368728</v>
          </cell>
        </row>
        <row r="10">
          <cell r="F10">
            <v>2021.0243709308409</v>
          </cell>
        </row>
        <row r="11">
          <cell r="F11">
            <v>5811.4706200650007</v>
          </cell>
        </row>
        <row r="12">
          <cell r="F12">
            <v>7764.1247484068426</v>
          </cell>
        </row>
      </sheetData>
      <sheetData sheetId="1">
        <row r="3">
          <cell r="H3">
            <v>46324.222580987996</v>
          </cell>
        </row>
        <row r="4">
          <cell r="H4">
            <v>46324.222580987996</v>
          </cell>
        </row>
        <row r="5">
          <cell r="H5">
            <v>35619.609517272002</v>
          </cell>
        </row>
        <row r="6">
          <cell r="H6">
            <v>35619.609517272002</v>
          </cell>
        </row>
        <row r="7">
          <cell r="H7">
            <v>16486.834337740798</v>
          </cell>
        </row>
        <row r="8">
          <cell r="H8">
            <v>6108.5387014343996</v>
          </cell>
        </row>
        <row r="9">
          <cell r="H9">
            <v>2437.5838766400002</v>
          </cell>
        </row>
        <row r="10">
          <cell r="H10">
            <v>3047.6440375920001</v>
          </cell>
        </row>
        <row r="11">
          <cell r="H11">
            <v>6108.5387014343996</v>
          </cell>
        </row>
      </sheetData>
      <sheetData sheetId="2"/>
      <sheetData sheetId="3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n1" connectionId="1" xr16:uid="{BDF232AF-74AA-48F1-91A0-0A96D34AB5F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2C04-93EA-4066-943B-E0B87629B644}">
  <dimension ref="A1:R468"/>
  <sheetViews>
    <sheetView tabSelected="1" workbookViewId="0">
      <selection activeCell="N4" sqref="N4"/>
    </sheetView>
  </sheetViews>
  <sheetFormatPr baseColWidth="10" defaultRowHeight="15" x14ac:dyDescent="0.25"/>
  <cols>
    <col min="1" max="1" width="11" style="64" customWidth="1"/>
    <col min="2" max="2" width="4.85546875" style="65" bestFit="1" customWidth="1"/>
    <col min="3" max="3" width="59.7109375" style="66" customWidth="1"/>
    <col min="4" max="4" width="62.5703125" style="37" customWidth="1"/>
    <col min="5" max="5" width="3.7109375" style="65" bestFit="1" customWidth="1"/>
    <col min="6" max="6" width="5" style="65" bestFit="1" customWidth="1"/>
    <col min="7" max="7" width="8" style="65" bestFit="1" customWidth="1"/>
    <col min="8" max="8" width="8.7109375" style="65" bestFit="1" customWidth="1"/>
    <col min="9" max="9" width="8.85546875" style="65" bestFit="1" customWidth="1"/>
    <col min="10" max="13" width="13" style="67" bestFit="1" customWidth="1"/>
    <col min="14" max="14" width="14.5703125" style="67" bestFit="1" customWidth="1"/>
    <col min="15" max="15" width="13.140625" style="67" bestFit="1" customWidth="1"/>
    <col min="16" max="17" width="13" style="67" bestFit="1" customWidth="1"/>
    <col min="18" max="18" width="2" bestFit="1" customWidth="1"/>
  </cols>
  <sheetData>
    <row r="1" spans="1:17" ht="26.25" x14ac:dyDescent="0.4">
      <c r="A1" s="69" t="s">
        <v>116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8"/>
      <c r="O1" s="68"/>
      <c r="P1" s="68"/>
      <c r="Q1" s="68"/>
    </row>
    <row r="3" spans="1:17" s="59" customFormat="1" x14ac:dyDescent="0.25">
      <c r="A3" s="55" t="s">
        <v>118</v>
      </c>
      <c r="B3" s="55" t="s">
        <v>119</v>
      </c>
      <c r="C3" s="56" t="s">
        <v>120</v>
      </c>
      <c r="D3" s="57" t="s">
        <v>121</v>
      </c>
      <c r="E3" s="55" t="s">
        <v>122</v>
      </c>
      <c r="F3" s="55" t="s">
        <v>123</v>
      </c>
      <c r="G3" s="55" t="s">
        <v>124</v>
      </c>
      <c r="H3" s="55" t="s">
        <v>125</v>
      </c>
      <c r="I3" s="55" t="s">
        <v>126</v>
      </c>
      <c r="J3" s="58" t="s">
        <v>127</v>
      </c>
      <c r="K3" s="58" t="s">
        <v>128</v>
      </c>
      <c r="L3" s="58" t="s">
        <v>129</v>
      </c>
      <c r="M3" s="58" t="s">
        <v>130</v>
      </c>
      <c r="N3" s="58" t="s">
        <v>131</v>
      </c>
      <c r="O3" s="58" t="s">
        <v>132</v>
      </c>
      <c r="P3" s="58" t="s">
        <v>133</v>
      </c>
      <c r="Q3" s="58" t="s">
        <v>134</v>
      </c>
    </row>
    <row r="4" spans="1:17" ht="135" x14ac:dyDescent="0.25">
      <c r="A4" s="55" t="s">
        <v>12</v>
      </c>
      <c r="B4" s="60" t="s">
        <v>135</v>
      </c>
      <c r="C4" s="61" t="s">
        <v>136</v>
      </c>
      <c r="D4" s="62" t="s">
        <v>137</v>
      </c>
      <c r="E4" s="60" t="s">
        <v>138</v>
      </c>
      <c r="F4" s="60">
        <v>31</v>
      </c>
      <c r="G4" s="60">
        <v>0</v>
      </c>
      <c r="H4" s="60">
        <v>7</v>
      </c>
      <c r="I4" s="60">
        <v>0</v>
      </c>
      <c r="J4" s="63">
        <v>0</v>
      </c>
      <c r="K4" s="63">
        <v>0</v>
      </c>
      <c r="L4" s="63">
        <v>0</v>
      </c>
      <c r="M4" s="63">
        <v>0</v>
      </c>
      <c r="N4" s="63">
        <v>313907.49</v>
      </c>
      <c r="O4" s="63">
        <v>0</v>
      </c>
      <c r="P4" s="63">
        <v>80648.240000000005</v>
      </c>
      <c r="Q4" s="63">
        <v>0</v>
      </c>
    </row>
    <row r="5" spans="1:17" ht="30" x14ac:dyDescent="0.25">
      <c r="A5" s="55" t="s">
        <v>65</v>
      </c>
      <c r="B5" s="60" t="s">
        <v>135</v>
      </c>
      <c r="C5" s="61" t="s">
        <v>139</v>
      </c>
      <c r="D5" s="62" t="s">
        <v>138</v>
      </c>
      <c r="E5" s="60">
        <v>13</v>
      </c>
      <c r="F5" s="60">
        <v>11</v>
      </c>
      <c r="G5" s="60">
        <v>0</v>
      </c>
      <c r="H5" s="60">
        <v>0</v>
      </c>
      <c r="I5" s="60">
        <v>0</v>
      </c>
      <c r="J5" s="63">
        <v>0</v>
      </c>
      <c r="K5" s="63">
        <v>0</v>
      </c>
      <c r="L5" s="63">
        <v>0</v>
      </c>
      <c r="M5" s="63">
        <v>0</v>
      </c>
      <c r="N5" s="63">
        <v>1214069.5900000001</v>
      </c>
      <c r="O5" s="63">
        <v>0</v>
      </c>
      <c r="P5" s="63">
        <v>0</v>
      </c>
      <c r="Q5" s="63">
        <v>0</v>
      </c>
    </row>
    <row r="6" spans="1:17" ht="30" x14ac:dyDescent="0.25">
      <c r="A6" s="55" t="s">
        <v>66</v>
      </c>
      <c r="B6" s="60" t="s">
        <v>135</v>
      </c>
      <c r="C6" s="61" t="s">
        <v>140</v>
      </c>
      <c r="D6" s="62" t="s">
        <v>138</v>
      </c>
      <c r="E6" s="60">
        <v>13</v>
      </c>
      <c r="F6" s="60">
        <v>11</v>
      </c>
      <c r="G6" s="60">
        <v>0</v>
      </c>
      <c r="H6" s="60">
        <v>0</v>
      </c>
      <c r="I6" s="60">
        <v>0</v>
      </c>
      <c r="J6" s="63">
        <v>0</v>
      </c>
      <c r="K6" s="63">
        <v>0</v>
      </c>
      <c r="L6" s="63">
        <v>0</v>
      </c>
      <c r="M6" s="63">
        <v>0</v>
      </c>
      <c r="N6" s="63">
        <v>1601781.46</v>
      </c>
      <c r="O6" s="63">
        <v>0</v>
      </c>
      <c r="P6" s="63">
        <v>0</v>
      </c>
      <c r="Q6" s="63">
        <v>0</v>
      </c>
    </row>
    <row r="7" spans="1:17" ht="30" x14ac:dyDescent="0.25">
      <c r="A7" s="55" t="s">
        <v>141</v>
      </c>
      <c r="B7" s="60" t="s">
        <v>142</v>
      </c>
      <c r="C7" s="61" t="s">
        <v>143</v>
      </c>
      <c r="D7" s="62" t="s">
        <v>144</v>
      </c>
      <c r="E7" s="60">
        <v>1</v>
      </c>
      <c r="F7" s="60">
        <v>31.5</v>
      </c>
      <c r="G7" s="60">
        <v>68</v>
      </c>
      <c r="H7" s="60">
        <v>0</v>
      </c>
      <c r="I7" s="60">
        <v>0</v>
      </c>
      <c r="J7" s="63">
        <v>6745.6</v>
      </c>
      <c r="K7" s="63">
        <v>8068.88</v>
      </c>
      <c r="L7" s="63">
        <v>8991.64</v>
      </c>
      <c r="M7" s="63">
        <v>10146.280000000001</v>
      </c>
      <c r="N7" s="63">
        <v>0</v>
      </c>
      <c r="O7" s="63">
        <v>0</v>
      </c>
      <c r="P7" s="63">
        <v>0</v>
      </c>
      <c r="Q7" s="63">
        <v>0</v>
      </c>
    </row>
    <row r="8" spans="1:17" ht="30" x14ac:dyDescent="0.25">
      <c r="A8" s="55" t="s">
        <v>145</v>
      </c>
      <c r="B8" s="60" t="s">
        <v>146</v>
      </c>
      <c r="C8" s="61" t="s">
        <v>147</v>
      </c>
      <c r="D8" s="62" t="s">
        <v>148</v>
      </c>
      <c r="E8" s="60">
        <v>1</v>
      </c>
      <c r="F8" s="60">
        <v>31.5</v>
      </c>
      <c r="G8" s="60">
        <v>68</v>
      </c>
      <c r="H8" s="60">
        <v>0</v>
      </c>
      <c r="I8" s="60">
        <v>0</v>
      </c>
      <c r="J8" s="63">
        <v>6745.6</v>
      </c>
      <c r="K8" s="63">
        <v>8068.88</v>
      </c>
      <c r="L8" s="63">
        <v>8991.64</v>
      </c>
      <c r="M8" s="63">
        <v>10146.280000000001</v>
      </c>
      <c r="N8" s="63">
        <v>0</v>
      </c>
      <c r="O8" s="63">
        <v>0</v>
      </c>
      <c r="P8" s="63">
        <v>0</v>
      </c>
      <c r="Q8" s="63">
        <v>0</v>
      </c>
    </row>
    <row r="9" spans="1:17" x14ac:dyDescent="0.25">
      <c r="A9" s="55" t="s">
        <v>149</v>
      </c>
      <c r="B9" s="60" t="s">
        <v>150</v>
      </c>
      <c r="C9" s="61" t="s">
        <v>151</v>
      </c>
      <c r="D9" s="62" t="s">
        <v>138</v>
      </c>
      <c r="E9" s="60">
        <v>1</v>
      </c>
      <c r="F9" s="60">
        <v>31.5</v>
      </c>
      <c r="G9" s="60">
        <v>123.56</v>
      </c>
      <c r="H9" s="60">
        <v>0</v>
      </c>
      <c r="I9" s="60">
        <v>0</v>
      </c>
      <c r="J9" s="63">
        <v>12494.387199999999</v>
      </c>
      <c r="K9" s="63">
        <v>14923.576800000001</v>
      </c>
      <c r="L9" s="63">
        <v>16975.9084</v>
      </c>
      <c r="M9" s="63">
        <v>19012.177199999998</v>
      </c>
      <c r="N9" s="63">
        <v>0</v>
      </c>
      <c r="O9" s="63">
        <v>0</v>
      </c>
      <c r="P9" s="63">
        <v>0</v>
      </c>
      <c r="Q9" s="63">
        <v>0</v>
      </c>
    </row>
    <row r="10" spans="1:17" x14ac:dyDescent="0.25">
      <c r="A10" s="55" t="s">
        <v>152</v>
      </c>
      <c r="B10" s="60" t="s">
        <v>142</v>
      </c>
      <c r="C10" s="61" t="s">
        <v>153</v>
      </c>
      <c r="D10" s="62" t="s">
        <v>154</v>
      </c>
      <c r="E10" s="60">
        <v>0</v>
      </c>
      <c r="F10" s="60">
        <v>31.5</v>
      </c>
      <c r="G10" s="60">
        <v>0</v>
      </c>
      <c r="H10" s="60">
        <v>8</v>
      </c>
      <c r="I10" s="60">
        <v>143</v>
      </c>
      <c r="J10" s="63">
        <v>0</v>
      </c>
      <c r="K10" s="63">
        <v>0</v>
      </c>
      <c r="L10" s="63">
        <v>0</v>
      </c>
      <c r="M10" s="63">
        <v>0</v>
      </c>
      <c r="N10" s="63">
        <v>0</v>
      </c>
      <c r="O10" s="63">
        <v>618090.48</v>
      </c>
      <c r="P10" s="63">
        <v>119109.02</v>
      </c>
      <c r="Q10" s="63">
        <v>0</v>
      </c>
    </row>
    <row r="11" spans="1:17" ht="135" x14ac:dyDescent="0.25">
      <c r="A11" s="55" t="s">
        <v>13</v>
      </c>
      <c r="B11" s="60" t="s">
        <v>135</v>
      </c>
      <c r="C11" s="61" t="s">
        <v>155</v>
      </c>
      <c r="D11" s="62" t="s">
        <v>156</v>
      </c>
      <c r="E11" s="60" t="s">
        <v>138</v>
      </c>
      <c r="F11" s="60">
        <v>31</v>
      </c>
      <c r="G11" s="60">
        <v>0</v>
      </c>
      <c r="H11" s="60">
        <v>8</v>
      </c>
      <c r="I11" s="60">
        <v>0</v>
      </c>
      <c r="J11" s="63">
        <v>0</v>
      </c>
      <c r="K11" s="63">
        <v>0</v>
      </c>
      <c r="L11" s="63">
        <v>0</v>
      </c>
      <c r="M11" s="63">
        <v>0</v>
      </c>
      <c r="N11" s="63">
        <v>375324.21</v>
      </c>
      <c r="O11" s="63">
        <v>0</v>
      </c>
      <c r="P11" s="63">
        <v>119109.02</v>
      </c>
      <c r="Q11" s="63">
        <v>0</v>
      </c>
    </row>
    <row r="12" spans="1:17" x14ac:dyDescent="0.25">
      <c r="A12" s="55" t="s">
        <v>67</v>
      </c>
      <c r="B12" s="60" t="s">
        <v>135</v>
      </c>
      <c r="C12" s="61" t="s">
        <v>157</v>
      </c>
      <c r="D12" s="62" t="s">
        <v>138</v>
      </c>
      <c r="E12" s="60">
        <v>90</v>
      </c>
      <c r="F12" s="60">
        <v>31</v>
      </c>
      <c r="G12" s="60">
        <v>0</v>
      </c>
      <c r="H12" s="60">
        <v>0</v>
      </c>
      <c r="I12" s="60">
        <v>0</v>
      </c>
      <c r="J12" s="63">
        <v>0</v>
      </c>
      <c r="K12" s="63">
        <v>0</v>
      </c>
      <c r="L12" s="63">
        <v>0</v>
      </c>
      <c r="M12" s="63">
        <v>0</v>
      </c>
      <c r="N12" s="63">
        <v>430950.35</v>
      </c>
      <c r="O12" s="63">
        <v>0</v>
      </c>
      <c r="P12" s="63">
        <v>0</v>
      </c>
      <c r="Q12" s="63">
        <v>0</v>
      </c>
    </row>
    <row r="13" spans="1:17" x14ac:dyDescent="0.25">
      <c r="A13" s="55" t="s">
        <v>158</v>
      </c>
      <c r="B13" s="60" t="s">
        <v>142</v>
      </c>
      <c r="C13" s="61" t="s">
        <v>159</v>
      </c>
      <c r="D13" s="62" t="s">
        <v>160</v>
      </c>
      <c r="E13" s="60">
        <v>1</v>
      </c>
      <c r="F13" s="60">
        <v>31.5</v>
      </c>
      <c r="G13" s="60">
        <v>160</v>
      </c>
      <c r="H13" s="60">
        <v>4</v>
      </c>
      <c r="I13" s="60">
        <v>46</v>
      </c>
      <c r="J13" s="63">
        <v>15872</v>
      </c>
      <c r="K13" s="63">
        <v>18985.599999999999</v>
      </c>
      <c r="L13" s="63">
        <v>21156.799999999999</v>
      </c>
      <c r="M13" s="63">
        <v>23873.599999999999</v>
      </c>
      <c r="N13" s="63">
        <v>0</v>
      </c>
      <c r="O13" s="63">
        <v>25326.55</v>
      </c>
      <c r="P13" s="63">
        <v>26581.23</v>
      </c>
      <c r="Q13" s="63">
        <v>0</v>
      </c>
    </row>
    <row r="14" spans="1:17" x14ac:dyDescent="0.25">
      <c r="A14" s="55" t="s">
        <v>161</v>
      </c>
      <c r="B14" s="60" t="s">
        <v>142</v>
      </c>
      <c r="C14" s="61" t="s">
        <v>162</v>
      </c>
      <c r="D14" s="62" t="s">
        <v>163</v>
      </c>
      <c r="E14" s="60">
        <v>1</v>
      </c>
      <c r="F14" s="60">
        <v>31.5</v>
      </c>
      <c r="G14" s="60">
        <v>184</v>
      </c>
      <c r="H14" s="60">
        <v>4</v>
      </c>
      <c r="I14" s="60">
        <v>46</v>
      </c>
      <c r="J14" s="63">
        <v>18252.8</v>
      </c>
      <c r="K14" s="63">
        <v>21833.439999999999</v>
      </c>
      <c r="L14" s="63">
        <v>24330.32</v>
      </c>
      <c r="M14" s="63">
        <v>27454.639999999999</v>
      </c>
      <c r="N14" s="63">
        <v>0</v>
      </c>
      <c r="O14" s="63">
        <v>25326.55</v>
      </c>
      <c r="P14" s="63">
        <v>26581.23</v>
      </c>
      <c r="Q14" s="63">
        <v>0</v>
      </c>
    </row>
    <row r="15" spans="1:17" ht="45" x14ac:dyDescent="0.25">
      <c r="A15" s="55" t="s">
        <v>164</v>
      </c>
      <c r="B15" s="60" t="s">
        <v>142</v>
      </c>
      <c r="C15" s="61" t="s">
        <v>165</v>
      </c>
      <c r="D15" s="62" t="s">
        <v>166</v>
      </c>
      <c r="E15" s="60">
        <v>1</v>
      </c>
      <c r="F15" s="60">
        <v>31.5</v>
      </c>
      <c r="G15" s="60">
        <v>210</v>
      </c>
      <c r="H15" s="60">
        <v>4</v>
      </c>
      <c r="I15" s="60">
        <v>47</v>
      </c>
      <c r="J15" s="63">
        <v>20832</v>
      </c>
      <c r="K15" s="63">
        <v>24918.6</v>
      </c>
      <c r="L15" s="63">
        <v>27768.3</v>
      </c>
      <c r="M15" s="63">
        <v>31334.1</v>
      </c>
      <c r="N15" s="63">
        <v>0</v>
      </c>
      <c r="O15" s="63">
        <v>36184.300000000003</v>
      </c>
      <c r="P15" s="63">
        <v>26581.23</v>
      </c>
      <c r="Q15" s="63">
        <v>0</v>
      </c>
    </row>
    <row r="16" spans="1:17" ht="30" x14ac:dyDescent="0.25">
      <c r="A16" s="55" t="s">
        <v>167</v>
      </c>
      <c r="B16" s="60" t="s">
        <v>142</v>
      </c>
      <c r="C16" s="61" t="s">
        <v>168</v>
      </c>
      <c r="D16" s="62" t="s">
        <v>169</v>
      </c>
      <c r="E16" s="60">
        <v>1</v>
      </c>
      <c r="F16" s="60">
        <v>31.5</v>
      </c>
      <c r="G16" s="60">
        <v>143</v>
      </c>
      <c r="H16" s="60">
        <v>4</v>
      </c>
      <c r="I16" s="60">
        <v>45</v>
      </c>
      <c r="J16" s="63">
        <v>14185.6</v>
      </c>
      <c r="K16" s="63">
        <v>16968.38</v>
      </c>
      <c r="L16" s="63">
        <v>18908.89</v>
      </c>
      <c r="M16" s="63">
        <v>21337.03</v>
      </c>
      <c r="N16" s="63">
        <v>0</v>
      </c>
      <c r="O16" s="63">
        <v>16654.29</v>
      </c>
      <c r="P16" s="63">
        <v>26581.23</v>
      </c>
      <c r="Q16" s="63">
        <v>0</v>
      </c>
    </row>
    <row r="17" spans="1:17" ht="30" x14ac:dyDescent="0.25">
      <c r="A17" s="55" t="s">
        <v>170</v>
      </c>
      <c r="B17" s="60" t="s">
        <v>142</v>
      </c>
      <c r="C17" s="61" t="s">
        <v>171</v>
      </c>
      <c r="D17" s="62" t="s">
        <v>169</v>
      </c>
      <c r="E17" s="60">
        <v>1</v>
      </c>
      <c r="F17" s="60">
        <v>31.5</v>
      </c>
      <c r="G17" s="60">
        <v>155</v>
      </c>
      <c r="H17" s="60">
        <v>4</v>
      </c>
      <c r="I17" s="60">
        <v>45</v>
      </c>
      <c r="J17" s="63">
        <v>15376</v>
      </c>
      <c r="K17" s="63">
        <v>18392.3</v>
      </c>
      <c r="L17" s="63">
        <v>20495.650000000001</v>
      </c>
      <c r="M17" s="63">
        <v>23127.55</v>
      </c>
      <c r="N17" s="63">
        <v>0</v>
      </c>
      <c r="O17" s="63">
        <v>16654.29</v>
      </c>
      <c r="P17" s="63">
        <v>26581.23</v>
      </c>
      <c r="Q17" s="63">
        <v>0</v>
      </c>
    </row>
    <row r="18" spans="1:17" x14ac:dyDescent="0.25">
      <c r="A18" s="55" t="s">
        <v>63</v>
      </c>
      <c r="B18" s="60" t="s">
        <v>135</v>
      </c>
      <c r="C18" s="61" t="s">
        <v>172</v>
      </c>
      <c r="D18" s="62" t="s">
        <v>138</v>
      </c>
      <c r="E18" s="60" t="s">
        <v>138</v>
      </c>
      <c r="F18" s="60">
        <v>0</v>
      </c>
      <c r="G18" s="60">
        <v>0</v>
      </c>
      <c r="H18" s="60">
        <v>8</v>
      </c>
      <c r="I18" s="60" t="s">
        <v>173</v>
      </c>
      <c r="J18" s="63">
        <v>0</v>
      </c>
      <c r="K18" s="63">
        <v>0</v>
      </c>
      <c r="L18" s="63">
        <v>0</v>
      </c>
      <c r="M18" s="63">
        <v>0</v>
      </c>
      <c r="N18" s="63">
        <v>946317.38</v>
      </c>
      <c r="O18" s="63">
        <v>0</v>
      </c>
      <c r="P18" s="63">
        <v>119109.02</v>
      </c>
      <c r="Q18" s="63">
        <v>0</v>
      </c>
    </row>
    <row r="19" spans="1:17" ht="45" x14ac:dyDescent="0.25">
      <c r="A19" s="55" t="s">
        <v>174</v>
      </c>
      <c r="B19" s="60" t="s">
        <v>142</v>
      </c>
      <c r="C19" s="61" t="s">
        <v>175</v>
      </c>
      <c r="D19" s="62" t="s">
        <v>176</v>
      </c>
      <c r="E19" s="60">
        <v>0</v>
      </c>
      <c r="F19" s="60">
        <v>31.5</v>
      </c>
      <c r="G19" s="60">
        <v>1372</v>
      </c>
      <c r="H19" s="60">
        <v>6</v>
      </c>
      <c r="I19" s="60">
        <v>98</v>
      </c>
      <c r="J19" s="63">
        <v>136102.39999999999</v>
      </c>
      <c r="K19" s="63">
        <v>162801.51999999999</v>
      </c>
      <c r="L19" s="63">
        <v>181419.56</v>
      </c>
      <c r="M19" s="63">
        <v>204716.12</v>
      </c>
      <c r="N19" s="63">
        <v>0</v>
      </c>
      <c r="O19" s="63">
        <v>276982.61</v>
      </c>
      <c r="P19" s="63">
        <v>44358.34</v>
      </c>
      <c r="Q19" s="63">
        <v>0</v>
      </c>
    </row>
    <row r="20" spans="1:17" ht="45" x14ac:dyDescent="0.25">
      <c r="A20" s="55" t="s">
        <v>177</v>
      </c>
      <c r="B20" s="60" t="s">
        <v>142</v>
      </c>
      <c r="C20" s="61" t="s">
        <v>178</v>
      </c>
      <c r="D20" s="62" t="s">
        <v>176</v>
      </c>
      <c r="E20" s="60">
        <v>0</v>
      </c>
      <c r="F20" s="60">
        <v>31.5</v>
      </c>
      <c r="G20" s="60">
        <v>518</v>
      </c>
      <c r="H20" s="60">
        <v>6</v>
      </c>
      <c r="I20" s="60">
        <v>99</v>
      </c>
      <c r="J20" s="63">
        <v>51385.599999999999</v>
      </c>
      <c r="K20" s="63">
        <v>61465.88</v>
      </c>
      <c r="L20" s="63">
        <v>68495.14</v>
      </c>
      <c r="M20" s="63">
        <v>77290.78</v>
      </c>
      <c r="N20" s="63">
        <v>0</v>
      </c>
      <c r="O20" s="63">
        <v>149144.48000000001</v>
      </c>
      <c r="P20" s="63">
        <v>44358.34</v>
      </c>
      <c r="Q20" s="63">
        <v>0</v>
      </c>
    </row>
    <row r="21" spans="1:17" ht="45" x14ac:dyDescent="0.25">
      <c r="A21" s="55" t="s">
        <v>179</v>
      </c>
      <c r="B21" s="60" t="s">
        <v>142</v>
      </c>
      <c r="C21" s="61" t="s">
        <v>180</v>
      </c>
      <c r="D21" s="62" t="s">
        <v>176</v>
      </c>
      <c r="E21" s="60">
        <v>0</v>
      </c>
      <c r="F21" s="60">
        <v>31.5</v>
      </c>
      <c r="G21" s="60">
        <v>701</v>
      </c>
      <c r="H21" s="60">
        <v>6</v>
      </c>
      <c r="I21" s="60">
        <v>100</v>
      </c>
      <c r="J21" s="63">
        <v>69539.199999999997</v>
      </c>
      <c r="K21" s="63">
        <v>83180.66</v>
      </c>
      <c r="L21" s="63">
        <v>92693.23</v>
      </c>
      <c r="M21" s="63">
        <v>104596.21</v>
      </c>
      <c r="N21" s="63">
        <v>0</v>
      </c>
      <c r="O21" s="63">
        <v>234369.9</v>
      </c>
      <c r="P21" s="63">
        <v>44358.34</v>
      </c>
      <c r="Q21" s="63">
        <v>0</v>
      </c>
    </row>
    <row r="22" spans="1:17" ht="30" x14ac:dyDescent="0.25">
      <c r="A22" s="55" t="s">
        <v>64</v>
      </c>
      <c r="B22" s="60" t="s">
        <v>135</v>
      </c>
      <c r="C22" s="61" t="s">
        <v>181</v>
      </c>
      <c r="D22" s="62" t="s">
        <v>182</v>
      </c>
      <c r="E22" s="60" t="s">
        <v>138</v>
      </c>
      <c r="F22" s="60">
        <v>0</v>
      </c>
      <c r="G22" s="60">
        <v>0</v>
      </c>
      <c r="H22" s="60">
        <v>8</v>
      </c>
      <c r="I22" s="60" t="s">
        <v>173</v>
      </c>
      <c r="J22" s="63">
        <v>0</v>
      </c>
      <c r="K22" s="63">
        <v>0</v>
      </c>
      <c r="L22" s="63">
        <v>0</v>
      </c>
      <c r="M22" s="63">
        <v>0</v>
      </c>
      <c r="N22" s="63">
        <v>946317.38</v>
      </c>
      <c r="O22" s="63">
        <v>0</v>
      </c>
      <c r="P22" s="63">
        <v>119109.02</v>
      </c>
      <c r="Q22" s="63">
        <v>0</v>
      </c>
    </row>
    <row r="23" spans="1:17" x14ac:dyDescent="0.25">
      <c r="A23" s="55" t="s">
        <v>49</v>
      </c>
      <c r="B23" s="60" t="s">
        <v>135</v>
      </c>
      <c r="C23" s="61" t="s">
        <v>183</v>
      </c>
      <c r="D23" s="62" t="s">
        <v>138</v>
      </c>
      <c r="E23" s="60">
        <v>13</v>
      </c>
      <c r="F23" s="60">
        <v>11</v>
      </c>
      <c r="G23" s="60">
        <v>0</v>
      </c>
      <c r="H23" s="60">
        <v>8</v>
      </c>
      <c r="I23" s="60">
        <v>0</v>
      </c>
      <c r="J23" s="63">
        <v>0</v>
      </c>
      <c r="K23" s="63">
        <v>0</v>
      </c>
      <c r="L23" s="63">
        <v>0</v>
      </c>
      <c r="M23" s="63">
        <v>0</v>
      </c>
      <c r="N23" s="63">
        <v>1423633</v>
      </c>
      <c r="O23" s="63">
        <v>0</v>
      </c>
      <c r="P23" s="63">
        <v>119109.02</v>
      </c>
      <c r="Q23" s="63">
        <v>0</v>
      </c>
    </row>
    <row r="24" spans="1:17" ht="30" x14ac:dyDescent="0.25">
      <c r="A24" s="55" t="s">
        <v>50</v>
      </c>
      <c r="B24" s="60" t="s">
        <v>135</v>
      </c>
      <c r="C24" s="61" t="s">
        <v>184</v>
      </c>
      <c r="D24" s="62" t="s">
        <v>138</v>
      </c>
      <c r="E24" s="60">
        <v>13</v>
      </c>
      <c r="F24" s="60">
        <v>11</v>
      </c>
      <c r="G24" s="60">
        <v>0</v>
      </c>
      <c r="H24" s="60">
        <v>8</v>
      </c>
      <c r="I24" s="60">
        <v>0</v>
      </c>
      <c r="J24" s="63">
        <v>0</v>
      </c>
      <c r="K24" s="63">
        <v>0</v>
      </c>
      <c r="L24" s="63">
        <v>0</v>
      </c>
      <c r="M24" s="63">
        <v>0</v>
      </c>
      <c r="N24" s="63">
        <v>1927473</v>
      </c>
      <c r="O24" s="63">
        <v>0</v>
      </c>
      <c r="P24" s="63">
        <v>119109.02</v>
      </c>
      <c r="Q24" s="63">
        <v>0</v>
      </c>
    </row>
    <row r="25" spans="1:17" x14ac:dyDescent="0.25">
      <c r="A25" s="55" t="s">
        <v>14</v>
      </c>
      <c r="B25" s="60" t="s">
        <v>135</v>
      </c>
      <c r="C25" s="61" t="s">
        <v>185</v>
      </c>
      <c r="D25" s="62" t="s">
        <v>138</v>
      </c>
      <c r="E25" s="60">
        <v>90</v>
      </c>
      <c r="F25" s="60">
        <v>31</v>
      </c>
      <c r="G25" s="60">
        <v>0</v>
      </c>
      <c r="H25" s="60">
        <v>0</v>
      </c>
      <c r="I25" s="60">
        <v>0</v>
      </c>
      <c r="J25" s="63">
        <v>0</v>
      </c>
      <c r="K25" s="63">
        <v>0</v>
      </c>
      <c r="L25" s="63">
        <v>0</v>
      </c>
      <c r="M25" s="63">
        <v>0</v>
      </c>
      <c r="N25" s="63">
        <v>66625.78</v>
      </c>
      <c r="O25" s="63">
        <v>0</v>
      </c>
      <c r="P25" s="63">
        <v>0</v>
      </c>
      <c r="Q25" s="63">
        <v>0</v>
      </c>
    </row>
    <row r="26" spans="1:17" ht="30" x14ac:dyDescent="0.25">
      <c r="A26" s="55" t="s">
        <v>186</v>
      </c>
      <c r="B26" s="60" t="s">
        <v>142</v>
      </c>
      <c r="C26" s="61" t="s">
        <v>187</v>
      </c>
      <c r="D26" s="62" t="s">
        <v>138</v>
      </c>
      <c r="E26" s="60" t="s">
        <v>138</v>
      </c>
      <c r="F26" s="60">
        <v>31.5</v>
      </c>
      <c r="G26" s="60">
        <v>411</v>
      </c>
      <c r="H26" s="60">
        <v>3</v>
      </c>
      <c r="I26" s="60">
        <v>146</v>
      </c>
      <c r="J26" s="63">
        <v>40771.199999999997</v>
      </c>
      <c r="K26" s="63">
        <v>48769.26</v>
      </c>
      <c r="L26" s="63">
        <v>54346.53</v>
      </c>
      <c r="M26" s="63">
        <v>61325.31</v>
      </c>
      <c r="N26" s="63">
        <v>0</v>
      </c>
      <c r="O26" s="63">
        <v>76382.86</v>
      </c>
      <c r="P26" s="63">
        <v>19284.66</v>
      </c>
      <c r="Q26" s="63">
        <v>0</v>
      </c>
    </row>
    <row r="27" spans="1:17" x14ac:dyDescent="0.25">
      <c r="A27" s="55" t="s">
        <v>15</v>
      </c>
      <c r="B27" s="60" t="s">
        <v>135</v>
      </c>
      <c r="C27" s="61" t="s">
        <v>188</v>
      </c>
      <c r="D27" s="62" t="s">
        <v>138</v>
      </c>
      <c r="E27" s="60">
        <v>90</v>
      </c>
      <c r="F27" s="60">
        <v>31</v>
      </c>
      <c r="G27" s="60">
        <v>0</v>
      </c>
      <c r="H27" s="60">
        <v>3</v>
      </c>
      <c r="I27" s="60">
        <v>0</v>
      </c>
      <c r="J27" s="63">
        <v>0</v>
      </c>
      <c r="K27" s="63">
        <v>0</v>
      </c>
      <c r="L27" s="63">
        <v>0</v>
      </c>
      <c r="M27" s="63">
        <v>0</v>
      </c>
      <c r="N27" s="63">
        <v>42013.58</v>
      </c>
      <c r="O27" s="63">
        <v>0</v>
      </c>
      <c r="P27" s="63">
        <v>19284.66</v>
      </c>
      <c r="Q27" s="63">
        <v>0</v>
      </c>
    </row>
    <row r="28" spans="1:17" x14ac:dyDescent="0.25">
      <c r="A28" s="55" t="s">
        <v>16</v>
      </c>
      <c r="B28" s="60" t="s">
        <v>135</v>
      </c>
      <c r="C28" s="61" t="s">
        <v>189</v>
      </c>
      <c r="D28" s="62" t="s">
        <v>138</v>
      </c>
      <c r="E28" s="60">
        <v>90</v>
      </c>
      <c r="F28" s="60">
        <v>31</v>
      </c>
      <c r="G28" s="60">
        <v>0</v>
      </c>
      <c r="H28" s="60">
        <v>8</v>
      </c>
      <c r="I28" s="60">
        <v>0</v>
      </c>
      <c r="J28" s="63">
        <v>0</v>
      </c>
      <c r="K28" s="63">
        <v>0</v>
      </c>
      <c r="L28" s="63">
        <v>0</v>
      </c>
      <c r="M28" s="63">
        <v>0</v>
      </c>
      <c r="N28" s="63">
        <v>676259.13</v>
      </c>
      <c r="O28" s="63">
        <v>0</v>
      </c>
      <c r="P28" s="63">
        <v>119109.02</v>
      </c>
      <c r="Q28" s="63">
        <v>0</v>
      </c>
    </row>
    <row r="29" spans="1:17" x14ac:dyDescent="0.25">
      <c r="A29" s="55" t="s">
        <v>17</v>
      </c>
      <c r="B29" s="60" t="s">
        <v>135</v>
      </c>
      <c r="C29" s="61" t="s">
        <v>190</v>
      </c>
      <c r="D29" s="62" t="s">
        <v>138</v>
      </c>
      <c r="E29" s="60">
        <v>90</v>
      </c>
      <c r="F29" s="60">
        <v>31</v>
      </c>
      <c r="G29" s="60">
        <v>0</v>
      </c>
      <c r="H29" s="60">
        <v>0</v>
      </c>
      <c r="I29" s="60">
        <v>0</v>
      </c>
      <c r="J29" s="63">
        <v>0</v>
      </c>
      <c r="K29" s="63">
        <v>0</v>
      </c>
      <c r="L29" s="63">
        <v>0</v>
      </c>
      <c r="M29" s="63">
        <v>0</v>
      </c>
      <c r="N29" s="63">
        <v>19061.88</v>
      </c>
      <c r="O29" s="63">
        <v>0</v>
      </c>
      <c r="P29" s="63">
        <v>0</v>
      </c>
      <c r="Q29" s="63">
        <v>0</v>
      </c>
    </row>
    <row r="30" spans="1:17" x14ac:dyDescent="0.25">
      <c r="A30" s="55" t="s">
        <v>18</v>
      </c>
      <c r="B30" s="60" t="s">
        <v>135</v>
      </c>
      <c r="C30" s="61" t="s">
        <v>191</v>
      </c>
      <c r="D30" s="62" t="s">
        <v>138</v>
      </c>
      <c r="E30" s="60">
        <v>90</v>
      </c>
      <c r="F30" s="60">
        <v>31</v>
      </c>
      <c r="G30" s="60">
        <v>0</v>
      </c>
      <c r="H30" s="60">
        <v>4</v>
      </c>
      <c r="I30" s="60">
        <v>0</v>
      </c>
      <c r="J30" s="63">
        <v>0</v>
      </c>
      <c r="K30" s="63">
        <v>0</v>
      </c>
      <c r="L30" s="63">
        <v>0</v>
      </c>
      <c r="M30" s="63">
        <v>0</v>
      </c>
      <c r="N30" s="63">
        <v>22314</v>
      </c>
      <c r="O30" s="63">
        <v>0</v>
      </c>
      <c r="P30" s="63">
        <v>26581.23</v>
      </c>
      <c r="Q30" s="63">
        <v>0</v>
      </c>
    </row>
    <row r="31" spans="1:17" x14ac:dyDescent="0.25">
      <c r="A31" s="55" t="s">
        <v>19</v>
      </c>
      <c r="B31" s="60" t="s">
        <v>135</v>
      </c>
      <c r="C31" s="61" t="s">
        <v>192</v>
      </c>
      <c r="D31" s="62" t="s">
        <v>138</v>
      </c>
      <c r="E31" s="60">
        <v>90</v>
      </c>
      <c r="F31" s="60">
        <v>31</v>
      </c>
      <c r="G31" s="60">
        <v>0</v>
      </c>
      <c r="H31" s="60">
        <v>4</v>
      </c>
      <c r="I31" s="60">
        <v>0</v>
      </c>
      <c r="J31" s="63">
        <v>0</v>
      </c>
      <c r="K31" s="63">
        <v>0</v>
      </c>
      <c r="L31" s="63">
        <v>0</v>
      </c>
      <c r="M31" s="63">
        <v>0</v>
      </c>
      <c r="N31" s="63">
        <v>114514.26</v>
      </c>
      <c r="O31" s="63">
        <v>0</v>
      </c>
      <c r="P31" s="63">
        <v>26581.23</v>
      </c>
      <c r="Q31" s="63">
        <v>0</v>
      </c>
    </row>
    <row r="32" spans="1:17" x14ac:dyDescent="0.25">
      <c r="A32" s="55" t="s">
        <v>20</v>
      </c>
      <c r="B32" s="60" t="s">
        <v>135</v>
      </c>
      <c r="C32" s="61" t="s">
        <v>193</v>
      </c>
      <c r="D32" s="62" t="s">
        <v>138</v>
      </c>
      <c r="E32" s="60">
        <v>90</v>
      </c>
      <c r="F32" s="60">
        <v>31</v>
      </c>
      <c r="G32" s="60">
        <v>0</v>
      </c>
      <c r="H32" s="60">
        <v>5</v>
      </c>
      <c r="I32" s="60">
        <v>0</v>
      </c>
      <c r="J32" s="63">
        <v>0</v>
      </c>
      <c r="K32" s="63">
        <v>0</v>
      </c>
      <c r="L32" s="63">
        <v>0</v>
      </c>
      <c r="M32" s="63">
        <v>0</v>
      </c>
      <c r="N32" s="63">
        <v>54418.47</v>
      </c>
      <c r="O32" s="63">
        <v>0</v>
      </c>
      <c r="P32" s="63">
        <v>34649.68</v>
      </c>
      <c r="Q32" s="63">
        <v>0</v>
      </c>
    </row>
    <row r="33" spans="1:18" x14ac:dyDescent="0.25">
      <c r="A33" s="55" t="s">
        <v>21</v>
      </c>
      <c r="B33" s="60" t="s">
        <v>135</v>
      </c>
      <c r="C33" s="61" t="s">
        <v>194</v>
      </c>
      <c r="D33" s="62" t="s">
        <v>138</v>
      </c>
      <c r="E33" s="60">
        <v>90</v>
      </c>
      <c r="F33" s="60">
        <v>31</v>
      </c>
      <c r="G33" s="60">
        <v>0</v>
      </c>
      <c r="H33" s="60">
        <v>7</v>
      </c>
      <c r="I33" s="60">
        <v>0</v>
      </c>
      <c r="J33" s="63">
        <v>0</v>
      </c>
      <c r="K33" s="63">
        <v>0</v>
      </c>
      <c r="L33" s="63">
        <v>0</v>
      </c>
      <c r="M33" s="63">
        <v>0</v>
      </c>
      <c r="N33" s="63">
        <v>82475.28</v>
      </c>
      <c r="O33" s="63">
        <v>0</v>
      </c>
      <c r="P33" s="63">
        <v>80648.240000000005</v>
      </c>
      <c r="Q33" s="63">
        <v>0</v>
      </c>
    </row>
    <row r="34" spans="1:18" ht="60" x14ac:dyDescent="0.25">
      <c r="A34" s="55" t="s">
        <v>195</v>
      </c>
      <c r="B34" s="60" t="s">
        <v>142</v>
      </c>
      <c r="C34" s="61" t="s">
        <v>196</v>
      </c>
      <c r="D34" s="62" t="s">
        <v>197</v>
      </c>
      <c r="E34" s="60">
        <v>3</v>
      </c>
      <c r="F34" s="60">
        <v>31.5</v>
      </c>
      <c r="G34" s="60">
        <v>922</v>
      </c>
      <c r="H34" s="60">
        <v>6</v>
      </c>
      <c r="I34" s="60">
        <v>87</v>
      </c>
      <c r="J34" s="63">
        <v>91462.399999999994</v>
      </c>
      <c r="K34" s="63">
        <v>109404.52</v>
      </c>
      <c r="L34" s="63">
        <v>121916.06</v>
      </c>
      <c r="M34" s="63">
        <v>137571.62</v>
      </c>
      <c r="N34" s="63">
        <v>0</v>
      </c>
      <c r="O34" s="63">
        <v>63919.06</v>
      </c>
      <c r="P34" s="63">
        <v>44358.34</v>
      </c>
      <c r="Q34" s="63">
        <v>0</v>
      </c>
    </row>
    <row r="35" spans="1:18" ht="75" x14ac:dyDescent="0.25">
      <c r="A35" s="55" t="s">
        <v>198</v>
      </c>
      <c r="B35" s="60" t="s">
        <v>142</v>
      </c>
      <c r="C35" s="61" t="s">
        <v>199</v>
      </c>
      <c r="D35" s="62" t="s">
        <v>200</v>
      </c>
      <c r="E35" s="60">
        <v>0</v>
      </c>
      <c r="F35" s="60">
        <v>31.5</v>
      </c>
      <c r="G35" s="60">
        <v>261.81</v>
      </c>
      <c r="H35" s="60">
        <v>10</v>
      </c>
      <c r="I35" s="60">
        <v>191</v>
      </c>
      <c r="J35" s="63">
        <v>25971.552</v>
      </c>
      <c r="K35" s="63">
        <v>31066.374599999999</v>
      </c>
      <c r="L35" s="63">
        <v>34619.136299999998</v>
      </c>
      <c r="M35" s="63">
        <v>39064.670100000003</v>
      </c>
      <c r="N35" s="63">
        <v>0</v>
      </c>
      <c r="O35" s="63">
        <v>58108.25</v>
      </c>
      <c r="P35" s="63">
        <v>40325.769999999997</v>
      </c>
      <c r="Q35" s="63">
        <v>0</v>
      </c>
    </row>
    <row r="36" spans="1:18" ht="75" x14ac:dyDescent="0.25">
      <c r="A36" s="55" t="s">
        <v>201</v>
      </c>
      <c r="B36" s="60" t="s">
        <v>142</v>
      </c>
      <c r="C36" s="61" t="s">
        <v>202</v>
      </c>
      <c r="D36" s="62" t="s">
        <v>138</v>
      </c>
      <c r="E36" s="60">
        <v>5</v>
      </c>
      <c r="F36" s="60">
        <v>31.5</v>
      </c>
      <c r="G36" s="60">
        <v>1509</v>
      </c>
      <c r="H36" s="60">
        <v>6</v>
      </c>
      <c r="I36" s="60">
        <v>88</v>
      </c>
      <c r="J36" s="63">
        <v>149692.79999999999</v>
      </c>
      <c r="K36" s="63">
        <v>179057.94</v>
      </c>
      <c r="L36" s="63">
        <v>199535.07</v>
      </c>
      <c r="M36" s="63">
        <v>225157.89</v>
      </c>
      <c r="N36" s="63">
        <v>0</v>
      </c>
      <c r="O36" s="63">
        <v>106531.77</v>
      </c>
      <c r="P36" s="63">
        <v>44358.34</v>
      </c>
      <c r="Q36" s="63">
        <v>0</v>
      </c>
    </row>
    <row r="37" spans="1:18" ht="75" x14ac:dyDescent="0.25">
      <c r="A37" s="55" t="s">
        <v>203</v>
      </c>
      <c r="B37" s="60" t="s">
        <v>142</v>
      </c>
      <c r="C37" s="61" t="s">
        <v>204</v>
      </c>
      <c r="D37" s="62" t="s">
        <v>205</v>
      </c>
      <c r="E37" s="60">
        <v>0</v>
      </c>
      <c r="F37" s="60">
        <v>31.5</v>
      </c>
      <c r="G37" s="60">
        <v>410.9</v>
      </c>
      <c r="H37" s="60">
        <v>10</v>
      </c>
      <c r="I37" s="60">
        <v>192</v>
      </c>
      <c r="J37" s="63">
        <v>40761.279999999999</v>
      </c>
      <c r="K37" s="63">
        <v>48757.394</v>
      </c>
      <c r="L37" s="63">
        <v>54333.307000000001</v>
      </c>
      <c r="M37" s="63">
        <v>61310.389000000003</v>
      </c>
      <c r="N37" s="63">
        <v>0</v>
      </c>
      <c r="O37" s="63">
        <v>96847.07</v>
      </c>
      <c r="P37" s="63">
        <v>40325.769999999997</v>
      </c>
      <c r="Q37" s="63">
        <v>0</v>
      </c>
    </row>
    <row r="38" spans="1:18" ht="75" x14ac:dyDescent="0.25">
      <c r="A38" s="55" t="s">
        <v>206</v>
      </c>
      <c r="B38" s="60" t="s">
        <v>142</v>
      </c>
      <c r="C38" s="61" t="s">
        <v>207</v>
      </c>
      <c r="D38" s="62" t="s">
        <v>208</v>
      </c>
      <c r="E38" s="60" t="s">
        <v>138</v>
      </c>
      <c r="F38" s="60">
        <v>8</v>
      </c>
      <c r="G38" s="60">
        <v>31.5</v>
      </c>
      <c r="H38" s="60">
        <v>3018</v>
      </c>
      <c r="I38" s="60">
        <v>7</v>
      </c>
      <c r="J38" s="63">
        <v>89</v>
      </c>
      <c r="K38" s="63">
        <v>299385.59999999998</v>
      </c>
      <c r="L38" s="63">
        <v>358115.88</v>
      </c>
      <c r="M38" s="63">
        <v>399070.14</v>
      </c>
      <c r="N38" s="63">
        <v>450315.78</v>
      </c>
      <c r="O38" s="63">
        <v>0</v>
      </c>
      <c r="P38" s="63">
        <v>213063.55</v>
      </c>
      <c r="Q38" s="63">
        <v>80648.240000000005</v>
      </c>
      <c r="R38">
        <v>0</v>
      </c>
    </row>
    <row r="39" spans="1:18" ht="75" x14ac:dyDescent="0.25">
      <c r="A39" s="55" t="s">
        <v>209</v>
      </c>
      <c r="B39" s="60" t="s">
        <v>142</v>
      </c>
      <c r="C39" s="61" t="s">
        <v>204</v>
      </c>
      <c r="D39" s="62" t="s">
        <v>205</v>
      </c>
      <c r="E39" s="60">
        <v>0</v>
      </c>
      <c r="F39" s="60">
        <v>31.5</v>
      </c>
      <c r="G39" s="60">
        <v>882.7</v>
      </c>
      <c r="H39" s="60">
        <v>11</v>
      </c>
      <c r="I39" s="60">
        <v>193</v>
      </c>
      <c r="J39" s="63">
        <v>87563.839999999997</v>
      </c>
      <c r="K39" s="63">
        <v>104741.182</v>
      </c>
      <c r="L39" s="63">
        <v>116719.421</v>
      </c>
      <c r="M39" s="63">
        <v>131707.66699999999</v>
      </c>
      <c r="N39" s="63">
        <v>0</v>
      </c>
      <c r="O39" s="63">
        <v>193694.15</v>
      </c>
      <c r="P39" s="63">
        <v>73316.570000000007</v>
      </c>
      <c r="Q39" s="63">
        <v>0</v>
      </c>
    </row>
    <row r="40" spans="1:18" x14ac:dyDescent="0.25">
      <c r="A40" s="55" t="s">
        <v>210</v>
      </c>
      <c r="B40" s="60" t="s">
        <v>142</v>
      </c>
      <c r="C40" s="61" t="s">
        <v>211</v>
      </c>
      <c r="D40" s="62" t="s">
        <v>212</v>
      </c>
      <c r="E40" s="60">
        <v>1</v>
      </c>
      <c r="F40" s="60">
        <v>31.5</v>
      </c>
      <c r="G40" s="60">
        <v>356.44</v>
      </c>
      <c r="H40" s="60">
        <v>6</v>
      </c>
      <c r="I40" s="60">
        <v>175</v>
      </c>
      <c r="J40" s="63">
        <v>35358.847999999998</v>
      </c>
      <c r="K40" s="63">
        <v>42295.170400000003</v>
      </c>
      <c r="L40" s="63">
        <v>47132.061199999996</v>
      </c>
      <c r="M40" s="63">
        <v>53184.412400000001</v>
      </c>
      <c r="N40" s="63">
        <v>0</v>
      </c>
      <c r="O40" s="63">
        <v>103409.21</v>
      </c>
      <c r="P40" s="63">
        <v>44358.34</v>
      </c>
      <c r="Q40" s="63">
        <v>0</v>
      </c>
    </row>
    <row r="41" spans="1:18" x14ac:dyDescent="0.25">
      <c r="A41" s="55" t="s">
        <v>213</v>
      </c>
      <c r="B41" s="60" t="s">
        <v>142</v>
      </c>
      <c r="C41" s="61" t="s">
        <v>214</v>
      </c>
      <c r="D41" s="62" t="s">
        <v>138</v>
      </c>
      <c r="E41" s="60">
        <v>1</v>
      </c>
      <c r="F41" s="60">
        <v>31.5</v>
      </c>
      <c r="G41" s="60">
        <v>512</v>
      </c>
      <c r="H41" s="60">
        <v>5</v>
      </c>
      <c r="I41" s="60">
        <v>3</v>
      </c>
      <c r="J41" s="63">
        <v>50790.400000000001</v>
      </c>
      <c r="K41" s="63">
        <v>60753.919999999998</v>
      </c>
      <c r="L41" s="63">
        <v>67701.759999999995</v>
      </c>
      <c r="M41" s="63">
        <v>76395.520000000004</v>
      </c>
      <c r="N41" s="63">
        <v>0</v>
      </c>
      <c r="O41" s="63">
        <v>18819.669999999998</v>
      </c>
      <c r="P41" s="63">
        <v>34649.68</v>
      </c>
      <c r="Q41" s="63">
        <v>0</v>
      </c>
    </row>
    <row r="42" spans="1:18" x14ac:dyDescent="0.25">
      <c r="A42" s="55" t="s">
        <v>215</v>
      </c>
      <c r="B42" s="60" t="s">
        <v>146</v>
      </c>
      <c r="C42" s="61" t="s">
        <v>216</v>
      </c>
      <c r="D42" s="62" t="s">
        <v>138</v>
      </c>
      <c r="E42" s="60">
        <v>1</v>
      </c>
      <c r="F42" s="60">
        <v>31.5</v>
      </c>
      <c r="G42" s="60">
        <v>616</v>
      </c>
      <c r="H42" s="60">
        <v>5</v>
      </c>
      <c r="I42" s="60">
        <v>4</v>
      </c>
      <c r="J42" s="63">
        <v>61107.199999999997</v>
      </c>
      <c r="K42" s="63">
        <v>73094.559999999998</v>
      </c>
      <c r="L42" s="63">
        <v>81453.679999999993</v>
      </c>
      <c r="M42" s="63">
        <v>91913.36</v>
      </c>
      <c r="N42" s="63">
        <v>0</v>
      </c>
      <c r="O42" s="63">
        <v>28619.17</v>
      </c>
      <c r="P42" s="63">
        <v>34649.68</v>
      </c>
      <c r="Q42" s="63">
        <v>0</v>
      </c>
    </row>
    <row r="43" spans="1:18" ht="135" x14ac:dyDescent="0.25">
      <c r="A43" s="55" t="s">
        <v>22</v>
      </c>
      <c r="B43" s="60" t="s">
        <v>135</v>
      </c>
      <c r="C43" s="61" t="s">
        <v>217</v>
      </c>
      <c r="D43" s="62" t="s">
        <v>218</v>
      </c>
      <c r="E43" s="60" t="s">
        <v>138</v>
      </c>
      <c r="F43" s="60">
        <v>31</v>
      </c>
      <c r="G43" s="60">
        <v>0</v>
      </c>
      <c r="H43" s="60">
        <v>8</v>
      </c>
      <c r="I43" s="60" t="s">
        <v>173</v>
      </c>
      <c r="J43" s="63">
        <v>0</v>
      </c>
      <c r="K43" s="63">
        <v>0</v>
      </c>
      <c r="L43" s="63">
        <v>0</v>
      </c>
      <c r="M43" s="63">
        <v>0</v>
      </c>
      <c r="N43" s="63">
        <v>785446.1</v>
      </c>
      <c r="O43" s="63">
        <v>0</v>
      </c>
      <c r="P43" s="63">
        <v>119109.02</v>
      </c>
      <c r="Q43" s="63">
        <v>0</v>
      </c>
    </row>
    <row r="44" spans="1:18" ht="30" x14ac:dyDescent="0.25">
      <c r="A44" s="55" t="s">
        <v>23</v>
      </c>
      <c r="B44" s="60" t="s">
        <v>135</v>
      </c>
      <c r="C44" s="61" t="s">
        <v>219</v>
      </c>
      <c r="D44" s="62" t="s">
        <v>138</v>
      </c>
      <c r="E44" s="60" t="s">
        <v>138</v>
      </c>
      <c r="F44" s="60">
        <v>31</v>
      </c>
      <c r="G44" s="60">
        <v>0</v>
      </c>
      <c r="H44" s="60">
        <v>0</v>
      </c>
      <c r="I44" s="60" t="s">
        <v>173</v>
      </c>
      <c r="J44" s="63">
        <v>0</v>
      </c>
      <c r="K44" s="63">
        <v>0</v>
      </c>
      <c r="L44" s="63">
        <v>0</v>
      </c>
      <c r="M44" s="63">
        <v>0</v>
      </c>
      <c r="N44" s="63">
        <v>110624.44</v>
      </c>
      <c r="O44" s="63">
        <v>0</v>
      </c>
      <c r="P44" s="63">
        <v>0</v>
      </c>
      <c r="Q44" s="63">
        <v>0</v>
      </c>
    </row>
    <row r="45" spans="1:18" ht="150" x14ac:dyDescent="0.25">
      <c r="A45" s="55" t="s">
        <v>24</v>
      </c>
      <c r="B45" s="60" t="s">
        <v>135</v>
      </c>
      <c r="C45" s="61" t="s">
        <v>220</v>
      </c>
      <c r="D45" s="62" t="s">
        <v>221</v>
      </c>
      <c r="E45" s="60" t="s">
        <v>138</v>
      </c>
      <c r="F45" s="60">
        <v>31</v>
      </c>
      <c r="G45" s="60">
        <v>0</v>
      </c>
      <c r="H45" s="60">
        <v>8</v>
      </c>
      <c r="I45" s="60" t="s">
        <v>173</v>
      </c>
      <c r="J45" s="63">
        <v>0</v>
      </c>
      <c r="K45" s="63">
        <v>0</v>
      </c>
      <c r="L45" s="63">
        <v>0</v>
      </c>
      <c r="M45" s="63">
        <v>0</v>
      </c>
      <c r="N45" s="63">
        <v>241913.41</v>
      </c>
      <c r="O45" s="63">
        <v>0</v>
      </c>
      <c r="P45" s="63">
        <v>119109.02</v>
      </c>
      <c r="Q45" s="63">
        <v>0</v>
      </c>
    </row>
    <row r="46" spans="1:18" ht="195" x14ac:dyDescent="0.25">
      <c r="A46" s="55" t="s">
        <v>25</v>
      </c>
      <c r="B46" s="60" t="s">
        <v>135</v>
      </c>
      <c r="C46" s="61" t="s">
        <v>222</v>
      </c>
      <c r="D46" s="62" t="s">
        <v>223</v>
      </c>
      <c r="E46" s="60">
        <v>90</v>
      </c>
      <c r="F46" s="60">
        <v>31</v>
      </c>
      <c r="G46" s="60">
        <v>0</v>
      </c>
      <c r="H46" s="60">
        <v>8</v>
      </c>
      <c r="I46" s="60">
        <v>0</v>
      </c>
      <c r="J46" s="63">
        <v>0</v>
      </c>
      <c r="K46" s="63">
        <v>0</v>
      </c>
      <c r="L46" s="63">
        <v>0</v>
      </c>
      <c r="M46" s="63">
        <v>0</v>
      </c>
      <c r="N46" s="63">
        <v>1025886.11</v>
      </c>
      <c r="O46" s="63">
        <v>0</v>
      </c>
      <c r="P46" s="63">
        <v>119109.02</v>
      </c>
      <c r="Q46" s="63">
        <v>0</v>
      </c>
    </row>
    <row r="47" spans="1:18" ht="60" x14ac:dyDescent="0.25">
      <c r="A47" s="55" t="s">
        <v>26</v>
      </c>
      <c r="B47" s="60" t="s">
        <v>135</v>
      </c>
      <c r="C47" s="61" t="s">
        <v>224</v>
      </c>
      <c r="D47" s="62" t="s">
        <v>225</v>
      </c>
      <c r="E47" s="60" t="s">
        <v>138</v>
      </c>
      <c r="F47" s="60">
        <v>31</v>
      </c>
      <c r="G47" s="60">
        <v>0</v>
      </c>
      <c r="H47" s="60">
        <v>8</v>
      </c>
      <c r="I47" s="60" t="s">
        <v>173</v>
      </c>
      <c r="J47" s="63">
        <v>0</v>
      </c>
      <c r="K47" s="63">
        <v>0</v>
      </c>
      <c r="L47" s="63">
        <v>0</v>
      </c>
      <c r="M47" s="63">
        <v>0</v>
      </c>
      <c r="N47" s="63">
        <v>554418.36</v>
      </c>
      <c r="O47" s="63">
        <v>0</v>
      </c>
      <c r="P47" s="63">
        <v>119109.02</v>
      </c>
      <c r="Q47" s="63">
        <v>0</v>
      </c>
    </row>
    <row r="48" spans="1:18" x14ac:dyDescent="0.25">
      <c r="A48" s="55" t="s">
        <v>226</v>
      </c>
      <c r="B48" s="60" t="s">
        <v>142</v>
      </c>
      <c r="C48" s="61" t="s">
        <v>227</v>
      </c>
      <c r="D48" s="62" t="s">
        <v>228</v>
      </c>
      <c r="E48" s="60">
        <v>3</v>
      </c>
      <c r="F48" s="60">
        <v>31.5</v>
      </c>
      <c r="G48" s="60">
        <v>1430</v>
      </c>
      <c r="H48" s="60">
        <v>7</v>
      </c>
      <c r="I48" s="60">
        <v>109</v>
      </c>
      <c r="J48" s="63">
        <v>141856</v>
      </c>
      <c r="K48" s="63">
        <v>169683.8</v>
      </c>
      <c r="L48" s="63">
        <v>189088.9</v>
      </c>
      <c r="M48" s="63">
        <v>213370.3</v>
      </c>
      <c r="N48" s="63">
        <v>0</v>
      </c>
      <c r="O48" s="63">
        <v>138160.06</v>
      </c>
      <c r="P48" s="63">
        <v>80648.240000000005</v>
      </c>
      <c r="Q48" s="63">
        <v>0</v>
      </c>
    </row>
    <row r="49" spans="1:17" x14ac:dyDescent="0.25">
      <c r="A49" s="55" t="s">
        <v>229</v>
      </c>
      <c r="B49" s="60" t="s">
        <v>142</v>
      </c>
      <c r="C49" s="61" t="s">
        <v>230</v>
      </c>
      <c r="D49" s="62" t="s">
        <v>228</v>
      </c>
      <c r="E49" s="60">
        <v>3</v>
      </c>
      <c r="F49" s="60">
        <v>31.5</v>
      </c>
      <c r="G49" s="60">
        <v>1700</v>
      </c>
      <c r="H49" s="60">
        <v>6</v>
      </c>
      <c r="I49" s="60">
        <v>107</v>
      </c>
      <c r="J49" s="63">
        <v>168640</v>
      </c>
      <c r="K49" s="63">
        <v>201722</v>
      </c>
      <c r="L49" s="63">
        <v>224791</v>
      </c>
      <c r="M49" s="63">
        <v>253657</v>
      </c>
      <c r="N49" s="63">
        <v>0</v>
      </c>
      <c r="O49" s="63">
        <v>94860.69</v>
      </c>
      <c r="P49" s="63">
        <v>44358.34</v>
      </c>
      <c r="Q49" s="63">
        <v>0</v>
      </c>
    </row>
    <row r="50" spans="1:17" x14ac:dyDescent="0.25">
      <c r="A50" s="55" t="s">
        <v>231</v>
      </c>
      <c r="B50" s="60" t="s">
        <v>142</v>
      </c>
      <c r="C50" s="61" t="s">
        <v>232</v>
      </c>
      <c r="D50" s="62" t="s">
        <v>138</v>
      </c>
      <c r="E50" s="60">
        <v>2</v>
      </c>
      <c r="F50" s="60">
        <v>31.5</v>
      </c>
      <c r="G50" s="60">
        <v>1038</v>
      </c>
      <c r="H50" s="60">
        <v>5</v>
      </c>
      <c r="I50" s="60">
        <v>106</v>
      </c>
      <c r="J50" s="63">
        <v>102969.60000000001</v>
      </c>
      <c r="K50" s="63">
        <v>123169.08</v>
      </c>
      <c r="L50" s="63">
        <v>137254.74</v>
      </c>
      <c r="M50" s="63">
        <v>154879.98000000001</v>
      </c>
      <c r="N50" s="63">
        <v>0</v>
      </c>
      <c r="O50" s="63">
        <v>66396.160000000003</v>
      </c>
      <c r="P50" s="63">
        <v>34649.68</v>
      </c>
      <c r="Q50" s="63">
        <v>0</v>
      </c>
    </row>
    <row r="51" spans="1:17" x14ac:dyDescent="0.25">
      <c r="A51" s="55" t="s">
        <v>233</v>
      </c>
      <c r="B51" s="60" t="s">
        <v>142</v>
      </c>
      <c r="C51" s="61" t="s">
        <v>234</v>
      </c>
      <c r="D51" s="62" t="s">
        <v>138</v>
      </c>
      <c r="E51" s="60">
        <v>2</v>
      </c>
      <c r="F51" s="60">
        <v>31.5</v>
      </c>
      <c r="G51" s="60">
        <v>1200</v>
      </c>
      <c r="H51" s="60">
        <v>6</v>
      </c>
      <c r="I51" s="60">
        <v>104</v>
      </c>
      <c r="J51" s="63">
        <v>119040</v>
      </c>
      <c r="K51" s="63">
        <v>142392</v>
      </c>
      <c r="L51" s="63">
        <v>158676</v>
      </c>
      <c r="M51" s="63">
        <v>179052</v>
      </c>
      <c r="N51" s="63">
        <v>0</v>
      </c>
      <c r="O51" s="63">
        <v>33182.82</v>
      </c>
      <c r="P51" s="63">
        <v>44358.34</v>
      </c>
      <c r="Q51" s="63">
        <v>0</v>
      </c>
    </row>
    <row r="52" spans="1:17" x14ac:dyDescent="0.25">
      <c r="A52" s="55" t="s">
        <v>235</v>
      </c>
      <c r="B52" s="60" t="s">
        <v>142</v>
      </c>
      <c r="C52" s="61" t="s">
        <v>236</v>
      </c>
      <c r="D52" s="62" t="s">
        <v>138</v>
      </c>
      <c r="E52" s="60">
        <v>1</v>
      </c>
      <c r="F52" s="60">
        <v>31.5</v>
      </c>
      <c r="G52" s="60">
        <v>770</v>
      </c>
      <c r="H52" s="60">
        <v>4</v>
      </c>
      <c r="I52" s="60">
        <v>105</v>
      </c>
      <c r="J52" s="63">
        <v>76384</v>
      </c>
      <c r="K52" s="63">
        <v>91368.2</v>
      </c>
      <c r="L52" s="63">
        <v>101817.1</v>
      </c>
      <c r="M52" s="63">
        <v>114891.7</v>
      </c>
      <c r="N52" s="63">
        <v>0</v>
      </c>
      <c r="O52" s="63">
        <v>47430.29</v>
      </c>
      <c r="P52" s="63">
        <v>26581.23</v>
      </c>
      <c r="Q52" s="63">
        <v>0</v>
      </c>
    </row>
    <row r="53" spans="1:17" x14ac:dyDescent="0.25">
      <c r="A53" s="55" t="s">
        <v>237</v>
      </c>
      <c r="B53" s="60" t="s">
        <v>142</v>
      </c>
      <c r="C53" s="61" t="s">
        <v>238</v>
      </c>
      <c r="D53" s="62" t="s">
        <v>138</v>
      </c>
      <c r="E53" s="60">
        <v>5</v>
      </c>
      <c r="F53" s="60">
        <v>31.5</v>
      </c>
      <c r="G53" s="60">
        <v>1131</v>
      </c>
      <c r="H53" s="60">
        <v>7</v>
      </c>
      <c r="I53" s="60">
        <v>107</v>
      </c>
      <c r="J53" s="63">
        <v>112195.2</v>
      </c>
      <c r="K53" s="63">
        <v>134204.46</v>
      </c>
      <c r="L53" s="63">
        <v>149552.13</v>
      </c>
      <c r="M53" s="63">
        <v>168756.51</v>
      </c>
      <c r="N53" s="63">
        <v>0</v>
      </c>
      <c r="O53" s="63">
        <v>94860.69</v>
      </c>
      <c r="P53" s="63">
        <v>80648.240000000005</v>
      </c>
      <c r="Q53" s="63">
        <v>0</v>
      </c>
    </row>
    <row r="54" spans="1:17" x14ac:dyDescent="0.25">
      <c r="A54" s="55" t="s">
        <v>239</v>
      </c>
      <c r="B54" s="60" t="s">
        <v>142</v>
      </c>
      <c r="C54" s="61" t="s">
        <v>240</v>
      </c>
      <c r="D54" s="62" t="s">
        <v>138</v>
      </c>
      <c r="E54" s="60">
        <v>5</v>
      </c>
      <c r="F54" s="60">
        <v>31.5</v>
      </c>
      <c r="G54" s="60">
        <v>762</v>
      </c>
      <c r="H54" s="60">
        <v>6</v>
      </c>
      <c r="I54" s="60">
        <v>105</v>
      </c>
      <c r="J54" s="63">
        <v>75590.399999999994</v>
      </c>
      <c r="K54" s="63">
        <v>90418.92</v>
      </c>
      <c r="L54" s="63">
        <v>100759.26</v>
      </c>
      <c r="M54" s="63">
        <v>113698.02</v>
      </c>
      <c r="N54" s="63">
        <v>0</v>
      </c>
      <c r="O54" s="63">
        <v>47430.29</v>
      </c>
      <c r="P54" s="63">
        <v>44358.34</v>
      </c>
      <c r="Q54" s="63">
        <v>0</v>
      </c>
    </row>
    <row r="55" spans="1:17" x14ac:dyDescent="0.25">
      <c r="A55" s="55" t="s">
        <v>241</v>
      </c>
      <c r="B55" s="60" t="s">
        <v>142</v>
      </c>
      <c r="C55" s="61" t="s">
        <v>242</v>
      </c>
      <c r="D55" s="62" t="s">
        <v>243</v>
      </c>
      <c r="E55" s="60">
        <v>0</v>
      </c>
      <c r="F55" s="60">
        <v>31.5</v>
      </c>
      <c r="G55" s="60">
        <v>0</v>
      </c>
      <c r="H55" s="60">
        <v>8</v>
      </c>
      <c r="I55" s="60">
        <v>144</v>
      </c>
      <c r="J55" s="63">
        <v>0</v>
      </c>
      <c r="K55" s="63">
        <v>0</v>
      </c>
      <c r="L55" s="63">
        <v>0</v>
      </c>
      <c r="M55" s="63">
        <v>0</v>
      </c>
      <c r="N55" s="63">
        <v>0</v>
      </c>
      <c r="O55" s="63">
        <v>618090.48</v>
      </c>
      <c r="P55" s="63">
        <v>119109.02</v>
      </c>
      <c r="Q55" s="63">
        <v>0</v>
      </c>
    </row>
    <row r="56" spans="1:17" ht="135" x14ac:dyDescent="0.25">
      <c r="A56" s="55" t="s">
        <v>27</v>
      </c>
      <c r="B56" s="60" t="s">
        <v>135</v>
      </c>
      <c r="C56" s="61" t="s">
        <v>244</v>
      </c>
      <c r="D56" s="62" t="s">
        <v>245</v>
      </c>
      <c r="E56" s="60">
        <v>90</v>
      </c>
      <c r="F56" s="60">
        <v>31</v>
      </c>
      <c r="G56" s="60">
        <v>0</v>
      </c>
      <c r="H56" s="60">
        <v>8</v>
      </c>
      <c r="I56" s="60">
        <v>0</v>
      </c>
      <c r="J56" s="63">
        <v>0</v>
      </c>
      <c r="K56" s="63">
        <v>0</v>
      </c>
      <c r="L56" s="63">
        <v>0</v>
      </c>
      <c r="M56" s="63">
        <v>0</v>
      </c>
      <c r="N56" s="63">
        <v>220190.29</v>
      </c>
      <c r="O56" s="63">
        <v>0</v>
      </c>
      <c r="P56" s="63">
        <v>119109.02</v>
      </c>
      <c r="Q56" s="63">
        <v>0</v>
      </c>
    </row>
    <row r="57" spans="1:17" x14ac:dyDescent="0.25">
      <c r="A57" s="55"/>
      <c r="B57" s="60"/>
      <c r="C57" s="61"/>
      <c r="D57" s="62"/>
      <c r="E57" s="60"/>
      <c r="F57" s="60"/>
      <c r="G57" s="60"/>
      <c r="H57" s="60"/>
      <c r="I57" s="60"/>
      <c r="J57" s="63"/>
      <c r="K57" s="63"/>
      <c r="L57" s="63"/>
      <c r="M57" s="63"/>
      <c r="N57" s="63"/>
      <c r="O57" s="63"/>
      <c r="P57" s="63"/>
      <c r="Q57" s="63"/>
    </row>
    <row r="58" spans="1:17" x14ac:dyDescent="0.25">
      <c r="A58" s="55" t="s">
        <v>246</v>
      </c>
      <c r="B58" s="60" t="s">
        <v>142</v>
      </c>
      <c r="C58" s="61" t="s">
        <v>247</v>
      </c>
      <c r="D58" s="62"/>
      <c r="E58" s="60">
        <v>2</v>
      </c>
      <c r="F58" s="60">
        <v>31.5</v>
      </c>
      <c r="G58" s="60">
        <v>534.65</v>
      </c>
      <c r="H58" s="60">
        <v>4</v>
      </c>
      <c r="I58" s="60">
        <v>177</v>
      </c>
      <c r="J58" s="63">
        <v>53037.279999999999</v>
      </c>
      <c r="K58" s="63">
        <v>63441.569000000003</v>
      </c>
      <c r="L58" s="63">
        <v>70696.769499999995</v>
      </c>
      <c r="M58" s="63">
        <v>79775.126499999998</v>
      </c>
      <c r="N58" s="63">
        <v>0</v>
      </c>
      <c r="O58" s="63">
        <v>50227.33</v>
      </c>
      <c r="P58" s="63">
        <v>26581.23</v>
      </c>
      <c r="Q58" s="63">
        <v>0</v>
      </c>
    </row>
    <row r="59" spans="1:17" x14ac:dyDescent="0.25">
      <c r="A59" s="55" t="s">
        <v>248</v>
      </c>
      <c r="B59" s="60" t="s">
        <v>142</v>
      </c>
      <c r="C59" s="61" t="s">
        <v>249</v>
      </c>
      <c r="D59" s="62" t="s">
        <v>250</v>
      </c>
      <c r="E59" s="60">
        <v>4</v>
      </c>
      <c r="F59" s="60">
        <v>31.5</v>
      </c>
      <c r="G59" s="60">
        <v>883.3</v>
      </c>
      <c r="H59" s="60">
        <v>6</v>
      </c>
      <c r="I59" s="60">
        <v>130</v>
      </c>
      <c r="J59" s="63">
        <v>87623.360000000001</v>
      </c>
      <c r="K59" s="63">
        <v>104812.378</v>
      </c>
      <c r="L59" s="63">
        <v>116798.75900000001</v>
      </c>
      <c r="M59" s="63">
        <v>131797.193</v>
      </c>
      <c r="N59" s="63">
        <v>0</v>
      </c>
      <c r="O59" s="63">
        <v>149305.14000000001</v>
      </c>
      <c r="P59" s="63">
        <v>44358.34</v>
      </c>
      <c r="Q59" s="63">
        <v>0</v>
      </c>
    </row>
    <row r="60" spans="1:17" ht="30" x14ac:dyDescent="0.25">
      <c r="A60" s="55" t="s">
        <v>251</v>
      </c>
      <c r="B60" s="60" t="s">
        <v>142</v>
      </c>
      <c r="C60" s="61" t="s">
        <v>252</v>
      </c>
      <c r="D60" s="62" t="s">
        <v>253</v>
      </c>
      <c r="E60" s="60">
        <v>7</v>
      </c>
      <c r="F60" s="60">
        <v>31.5</v>
      </c>
      <c r="G60" s="60">
        <v>2178</v>
      </c>
      <c r="H60" s="60">
        <v>6</v>
      </c>
      <c r="I60" s="60">
        <v>128</v>
      </c>
      <c r="J60" s="63">
        <v>216057.60000000001</v>
      </c>
      <c r="K60" s="63">
        <v>258441.48</v>
      </c>
      <c r="L60" s="63">
        <v>287996.94</v>
      </c>
      <c r="M60" s="63">
        <v>324979.38</v>
      </c>
      <c r="N60" s="63">
        <v>0</v>
      </c>
      <c r="O60" s="63">
        <v>106858.45</v>
      </c>
      <c r="P60" s="63">
        <v>44358.34</v>
      </c>
      <c r="Q60" s="63">
        <v>0</v>
      </c>
    </row>
    <row r="61" spans="1:17" x14ac:dyDescent="0.25">
      <c r="A61" s="55" t="s">
        <v>254</v>
      </c>
      <c r="B61" s="60" t="s">
        <v>142</v>
      </c>
      <c r="C61" s="61" t="s">
        <v>255</v>
      </c>
      <c r="D61" s="62" t="s">
        <v>256</v>
      </c>
      <c r="E61" s="60">
        <v>5</v>
      </c>
      <c r="F61" s="60">
        <v>31.5</v>
      </c>
      <c r="G61" s="60">
        <v>1391.5</v>
      </c>
      <c r="H61" s="60">
        <v>6</v>
      </c>
      <c r="I61" s="60">
        <v>106</v>
      </c>
      <c r="J61" s="63">
        <v>138036.79999999999</v>
      </c>
      <c r="K61" s="63">
        <v>165115.39000000001</v>
      </c>
      <c r="L61" s="63">
        <v>183998.04500000001</v>
      </c>
      <c r="M61" s="63">
        <v>207625.715</v>
      </c>
      <c r="N61" s="63">
        <v>0</v>
      </c>
      <c r="O61" s="63">
        <v>66396.160000000003</v>
      </c>
      <c r="P61" s="63">
        <v>44358.34</v>
      </c>
      <c r="Q61" s="63">
        <v>0</v>
      </c>
    </row>
    <row r="62" spans="1:17" x14ac:dyDescent="0.25">
      <c r="A62" s="55" t="s">
        <v>257</v>
      </c>
      <c r="B62" s="60" t="s">
        <v>142</v>
      </c>
      <c r="C62" s="61" t="s">
        <v>258</v>
      </c>
      <c r="D62" s="62"/>
      <c r="E62" s="60">
        <v>1</v>
      </c>
      <c r="F62" s="60">
        <v>31.5</v>
      </c>
      <c r="G62" s="60">
        <v>370.29</v>
      </c>
      <c r="H62" s="60">
        <v>1</v>
      </c>
      <c r="I62" s="60">
        <v>176</v>
      </c>
      <c r="J62" s="63">
        <v>36732.767999999996</v>
      </c>
      <c r="K62" s="63">
        <v>43938.611400000002</v>
      </c>
      <c r="L62" s="63">
        <v>48963.4467</v>
      </c>
      <c r="M62" s="63">
        <v>55250.9709</v>
      </c>
      <c r="N62" s="63">
        <v>0</v>
      </c>
      <c r="O62" s="63">
        <v>26590.94</v>
      </c>
      <c r="P62" s="63">
        <v>9563.94</v>
      </c>
      <c r="Q62" s="63">
        <v>0</v>
      </c>
    </row>
    <row r="63" spans="1:17" x14ac:dyDescent="0.25">
      <c r="A63" s="55" t="s">
        <v>259</v>
      </c>
      <c r="B63" s="60" t="s">
        <v>142</v>
      </c>
      <c r="C63" s="61" t="s">
        <v>260</v>
      </c>
      <c r="D63" s="62" t="s">
        <v>138</v>
      </c>
      <c r="E63" s="60">
        <v>7</v>
      </c>
      <c r="F63" s="60">
        <v>31.5</v>
      </c>
      <c r="G63" s="60">
        <v>1936</v>
      </c>
      <c r="H63" s="60">
        <v>6</v>
      </c>
      <c r="I63" s="60">
        <v>131</v>
      </c>
      <c r="J63" s="63">
        <v>192051.20000000001</v>
      </c>
      <c r="K63" s="63">
        <v>229725.76</v>
      </c>
      <c r="L63" s="63">
        <v>255997.28</v>
      </c>
      <c r="M63" s="63">
        <v>288870.56</v>
      </c>
      <c r="N63" s="63">
        <v>0</v>
      </c>
      <c r="O63" s="63">
        <v>200497.53</v>
      </c>
      <c r="P63" s="63">
        <v>44358.34</v>
      </c>
      <c r="Q63" s="63">
        <v>0</v>
      </c>
    </row>
    <row r="64" spans="1:17" x14ac:dyDescent="0.25">
      <c r="A64" s="55" t="s">
        <v>261</v>
      </c>
      <c r="B64" s="60" t="s">
        <v>142</v>
      </c>
      <c r="C64" s="61" t="s">
        <v>262</v>
      </c>
      <c r="D64" s="62" t="s">
        <v>138</v>
      </c>
      <c r="E64" s="60">
        <v>2</v>
      </c>
      <c r="F64" s="60">
        <v>31.5</v>
      </c>
      <c r="G64" s="60">
        <v>1335</v>
      </c>
      <c r="H64" s="60">
        <v>6</v>
      </c>
      <c r="I64" s="60">
        <v>195</v>
      </c>
      <c r="J64" s="63">
        <v>132432</v>
      </c>
      <c r="K64" s="63">
        <v>158411.1</v>
      </c>
      <c r="L64" s="63">
        <v>176527.05</v>
      </c>
      <c r="M64" s="63">
        <v>199195.35</v>
      </c>
      <c r="N64" s="63">
        <v>0</v>
      </c>
      <c r="O64" s="63">
        <v>94860.64</v>
      </c>
      <c r="P64" s="63">
        <v>44358.34</v>
      </c>
      <c r="Q64" s="63">
        <v>0</v>
      </c>
    </row>
    <row r="65" spans="1:17" x14ac:dyDescent="0.25">
      <c r="A65" s="55" t="s">
        <v>263</v>
      </c>
      <c r="B65" s="60" t="s">
        <v>142</v>
      </c>
      <c r="C65" s="61" t="s">
        <v>264</v>
      </c>
      <c r="D65" s="62" t="s">
        <v>138</v>
      </c>
      <c r="E65" s="60">
        <v>7</v>
      </c>
      <c r="F65" s="60">
        <v>31.5</v>
      </c>
      <c r="G65" s="60">
        <v>522.78</v>
      </c>
      <c r="H65" s="60">
        <v>3</v>
      </c>
      <c r="I65" s="60">
        <v>165</v>
      </c>
      <c r="J65" s="63">
        <v>51859.775999999998</v>
      </c>
      <c r="K65" s="63">
        <v>62033.074800000002</v>
      </c>
      <c r="L65" s="63">
        <v>69127.199399999998</v>
      </c>
      <c r="M65" s="63">
        <v>78004.003800000006</v>
      </c>
      <c r="N65" s="63">
        <v>0</v>
      </c>
      <c r="O65" s="63">
        <v>38194.160000000003</v>
      </c>
      <c r="P65" s="63">
        <v>19284.66</v>
      </c>
      <c r="Q65" s="63">
        <v>0</v>
      </c>
    </row>
    <row r="66" spans="1:17" x14ac:dyDescent="0.25">
      <c r="A66" s="55" t="s">
        <v>265</v>
      </c>
      <c r="B66" s="60" t="s">
        <v>142</v>
      </c>
      <c r="C66" s="61" t="s">
        <v>266</v>
      </c>
      <c r="D66" s="62" t="s">
        <v>267</v>
      </c>
      <c r="E66" s="60">
        <v>6</v>
      </c>
      <c r="F66" s="60">
        <v>31.5</v>
      </c>
      <c r="G66" s="60">
        <v>1790.8</v>
      </c>
      <c r="H66" s="60">
        <v>4</v>
      </c>
      <c r="I66" s="60">
        <v>124</v>
      </c>
      <c r="J66" s="63">
        <v>177647.35999999999</v>
      </c>
      <c r="K66" s="63">
        <v>212496.32800000001</v>
      </c>
      <c r="L66" s="63">
        <v>236797.484</v>
      </c>
      <c r="M66" s="63">
        <v>267205.26799999998</v>
      </c>
      <c r="N66" s="63">
        <v>0</v>
      </c>
      <c r="O66" s="63">
        <v>68536.23</v>
      </c>
      <c r="P66" s="63">
        <v>26581.23</v>
      </c>
      <c r="Q66" s="63">
        <v>0</v>
      </c>
    </row>
    <row r="67" spans="1:17" x14ac:dyDescent="0.25">
      <c r="A67" s="55" t="s">
        <v>268</v>
      </c>
      <c r="B67" s="60" t="s">
        <v>142</v>
      </c>
      <c r="C67" s="61" t="s">
        <v>269</v>
      </c>
      <c r="D67" s="62" t="s">
        <v>138</v>
      </c>
      <c r="E67" s="60">
        <v>5</v>
      </c>
      <c r="F67" s="60">
        <v>31.5</v>
      </c>
      <c r="G67" s="60">
        <v>1391.5</v>
      </c>
      <c r="H67" s="60">
        <v>4</v>
      </c>
      <c r="I67" s="60">
        <v>107</v>
      </c>
      <c r="J67" s="63">
        <v>138036.79999999999</v>
      </c>
      <c r="K67" s="63">
        <v>165115.39000000001</v>
      </c>
      <c r="L67" s="63">
        <v>183998.04500000001</v>
      </c>
      <c r="M67" s="63">
        <v>207625.715</v>
      </c>
      <c r="N67" s="63">
        <v>0</v>
      </c>
      <c r="O67" s="63">
        <v>94860.69</v>
      </c>
      <c r="P67" s="63">
        <v>26581.23</v>
      </c>
      <c r="Q67" s="63">
        <v>0</v>
      </c>
    </row>
    <row r="68" spans="1:17" x14ac:dyDescent="0.25">
      <c r="A68" s="55" t="s">
        <v>270</v>
      </c>
      <c r="B68" s="60" t="s">
        <v>142</v>
      </c>
      <c r="C68" s="61" t="s">
        <v>271</v>
      </c>
      <c r="D68" s="62" t="s">
        <v>138</v>
      </c>
      <c r="E68" s="60">
        <v>5</v>
      </c>
      <c r="F68" s="60">
        <v>31.5</v>
      </c>
      <c r="G68" s="60">
        <v>1694</v>
      </c>
      <c r="H68" s="60">
        <v>6</v>
      </c>
      <c r="I68" s="60">
        <v>112</v>
      </c>
      <c r="J68" s="63">
        <v>168044.79999999999</v>
      </c>
      <c r="K68" s="63">
        <v>201010.04</v>
      </c>
      <c r="L68" s="63">
        <v>223997.62</v>
      </c>
      <c r="M68" s="63">
        <v>252761.74</v>
      </c>
      <c r="N68" s="63">
        <v>0</v>
      </c>
      <c r="O68" s="63">
        <v>195299.24</v>
      </c>
      <c r="P68" s="63">
        <v>44358.34</v>
      </c>
      <c r="Q68" s="63">
        <v>0</v>
      </c>
    </row>
    <row r="69" spans="1:17" x14ac:dyDescent="0.25">
      <c r="A69" s="55" t="s">
        <v>272</v>
      </c>
      <c r="B69" s="60" t="s">
        <v>142</v>
      </c>
      <c r="C69" s="61" t="s">
        <v>273</v>
      </c>
      <c r="D69" s="62"/>
      <c r="E69" s="60">
        <v>5</v>
      </c>
      <c r="F69" s="60">
        <v>31.5</v>
      </c>
      <c r="G69" s="60">
        <v>1761.1</v>
      </c>
      <c r="H69" s="60">
        <v>6</v>
      </c>
      <c r="I69" s="60">
        <v>197</v>
      </c>
      <c r="J69" s="63">
        <v>174701.12</v>
      </c>
      <c r="K69" s="63">
        <v>208972.12599999999</v>
      </c>
      <c r="L69" s="63">
        <v>232870.253</v>
      </c>
      <c r="M69" s="63">
        <v>262773.73100000003</v>
      </c>
      <c r="N69" s="63">
        <v>0</v>
      </c>
      <c r="O69" s="63">
        <v>152001.93</v>
      </c>
      <c r="P69" s="63">
        <v>44358.34</v>
      </c>
      <c r="Q69" s="63">
        <v>0</v>
      </c>
    </row>
    <row r="70" spans="1:17" x14ac:dyDescent="0.25">
      <c r="A70" s="55" t="s">
        <v>274</v>
      </c>
      <c r="B70" s="60" t="s">
        <v>142</v>
      </c>
      <c r="C70" s="61" t="s">
        <v>275</v>
      </c>
      <c r="D70" s="62"/>
      <c r="E70" s="60">
        <v>5</v>
      </c>
      <c r="F70" s="60">
        <v>31.5</v>
      </c>
      <c r="G70" s="60">
        <v>1601.02</v>
      </c>
      <c r="H70" s="60">
        <v>6</v>
      </c>
      <c r="I70" s="60">
        <v>178</v>
      </c>
      <c r="J70" s="63">
        <v>158821.18400000001</v>
      </c>
      <c r="K70" s="63">
        <v>189977.03320000001</v>
      </c>
      <c r="L70" s="63">
        <v>211702.87460000001</v>
      </c>
      <c r="M70" s="63">
        <v>238888.1942</v>
      </c>
      <c r="N70" s="63">
        <v>0</v>
      </c>
      <c r="O70" s="63">
        <v>73863.72</v>
      </c>
      <c r="P70" s="63">
        <v>44358.34</v>
      </c>
      <c r="Q70" s="63">
        <v>0</v>
      </c>
    </row>
    <row r="71" spans="1:17" x14ac:dyDescent="0.25">
      <c r="A71" s="55" t="s">
        <v>276</v>
      </c>
      <c r="B71" s="60" t="s">
        <v>142</v>
      </c>
      <c r="C71" s="61" t="s">
        <v>277</v>
      </c>
      <c r="D71" s="62" t="s">
        <v>138</v>
      </c>
      <c r="E71" s="60">
        <v>5</v>
      </c>
      <c r="F71" s="60">
        <v>31.5</v>
      </c>
      <c r="G71" s="60">
        <v>1601.02</v>
      </c>
      <c r="H71" s="60">
        <v>6</v>
      </c>
      <c r="I71" s="60">
        <v>162</v>
      </c>
      <c r="J71" s="63">
        <v>158821.18400000001</v>
      </c>
      <c r="K71" s="63">
        <v>189977.03320000001</v>
      </c>
      <c r="L71" s="63">
        <v>211702.87460000001</v>
      </c>
      <c r="M71" s="63">
        <v>238888.1942</v>
      </c>
      <c r="N71" s="63">
        <v>0</v>
      </c>
      <c r="O71" s="63">
        <v>126668.62</v>
      </c>
      <c r="P71" s="63">
        <v>44358.34</v>
      </c>
      <c r="Q71" s="63">
        <v>0</v>
      </c>
    </row>
    <row r="72" spans="1:17" ht="30" x14ac:dyDescent="0.25">
      <c r="A72" s="55" t="s">
        <v>278</v>
      </c>
      <c r="B72" s="60" t="s">
        <v>142</v>
      </c>
      <c r="C72" s="61" t="s">
        <v>279</v>
      </c>
      <c r="D72" s="62" t="s">
        <v>138</v>
      </c>
      <c r="E72" s="60">
        <v>7</v>
      </c>
      <c r="F72" s="60">
        <v>31.5</v>
      </c>
      <c r="G72" s="60">
        <v>2662</v>
      </c>
      <c r="H72" s="60">
        <v>6</v>
      </c>
      <c r="I72" s="60">
        <v>110</v>
      </c>
      <c r="J72" s="63">
        <v>264070.40000000002</v>
      </c>
      <c r="K72" s="63">
        <v>315872.92</v>
      </c>
      <c r="L72" s="63">
        <v>351996.26</v>
      </c>
      <c r="M72" s="63">
        <v>397197.02</v>
      </c>
      <c r="N72" s="63">
        <v>0</v>
      </c>
      <c r="O72" s="63">
        <v>161196.75</v>
      </c>
      <c r="P72" s="63">
        <v>44358.34</v>
      </c>
      <c r="Q72" s="63">
        <v>0</v>
      </c>
    </row>
    <row r="73" spans="1:17" ht="30" x14ac:dyDescent="0.25">
      <c r="A73" s="55" t="s">
        <v>280</v>
      </c>
      <c r="B73" s="60" t="s">
        <v>142</v>
      </c>
      <c r="C73" s="61" t="s">
        <v>281</v>
      </c>
      <c r="D73" s="62" t="s">
        <v>138</v>
      </c>
      <c r="E73" s="60">
        <v>5</v>
      </c>
      <c r="F73" s="60">
        <v>31.5</v>
      </c>
      <c r="G73" s="60">
        <v>1761.1</v>
      </c>
      <c r="H73" s="60">
        <v>6</v>
      </c>
      <c r="I73" s="60">
        <v>110</v>
      </c>
      <c r="J73" s="63">
        <v>174701.12</v>
      </c>
      <c r="K73" s="63">
        <v>208972.12599999999</v>
      </c>
      <c r="L73" s="63">
        <v>232870.253</v>
      </c>
      <c r="M73" s="63">
        <v>262773.73100000003</v>
      </c>
      <c r="N73" s="63">
        <v>0</v>
      </c>
      <c r="O73" s="63">
        <v>161196.75</v>
      </c>
      <c r="P73" s="63">
        <v>44358.34</v>
      </c>
      <c r="Q73" s="63">
        <v>0</v>
      </c>
    </row>
    <row r="74" spans="1:17" x14ac:dyDescent="0.25">
      <c r="A74" s="55" t="s">
        <v>282</v>
      </c>
      <c r="B74" s="60" t="s">
        <v>142</v>
      </c>
      <c r="C74" s="61" t="s">
        <v>283</v>
      </c>
      <c r="D74" s="62" t="s">
        <v>284</v>
      </c>
      <c r="E74" s="60">
        <v>6</v>
      </c>
      <c r="F74" s="60">
        <v>31.5</v>
      </c>
      <c r="G74" s="60">
        <v>2035</v>
      </c>
      <c r="H74" s="60">
        <v>6</v>
      </c>
      <c r="I74" s="60">
        <v>130</v>
      </c>
      <c r="J74" s="63">
        <v>201872</v>
      </c>
      <c r="K74" s="63">
        <v>241473.1</v>
      </c>
      <c r="L74" s="63">
        <v>269088.05</v>
      </c>
      <c r="M74" s="63">
        <v>303642.34999999998</v>
      </c>
      <c r="N74" s="63">
        <v>0</v>
      </c>
      <c r="O74" s="63">
        <v>149305.14000000001</v>
      </c>
      <c r="P74" s="63">
        <v>44358.34</v>
      </c>
      <c r="Q74" s="63">
        <v>0</v>
      </c>
    </row>
    <row r="75" spans="1:17" x14ac:dyDescent="0.25">
      <c r="A75" s="55" t="s">
        <v>285</v>
      </c>
      <c r="B75" s="60" t="s">
        <v>142</v>
      </c>
      <c r="C75" s="61" t="s">
        <v>286</v>
      </c>
      <c r="D75" s="62" t="s">
        <v>138</v>
      </c>
      <c r="E75" s="60">
        <v>2</v>
      </c>
      <c r="F75" s="60">
        <v>31.5</v>
      </c>
      <c r="G75" s="60">
        <v>765.6</v>
      </c>
      <c r="H75" s="60">
        <v>3</v>
      </c>
      <c r="I75" s="60">
        <v>105</v>
      </c>
      <c r="J75" s="63">
        <v>75947.520000000004</v>
      </c>
      <c r="K75" s="63">
        <v>90846.096000000005</v>
      </c>
      <c r="L75" s="63">
        <v>101235.288</v>
      </c>
      <c r="M75" s="63">
        <v>114235.17600000001</v>
      </c>
      <c r="N75" s="63">
        <v>0</v>
      </c>
      <c r="O75" s="63">
        <v>47430.29</v>
      </c>
      <c r="P75" s="63">
        <v>19284.66</v>
      </c>
      <c r="Q75" s="63">
        <v>0</v>
      </c>
    </row>
    <row r="76" spans="1:17" x14ac:dyDescent="0.25">
      <c r="A76" s="55" t="s">
        <v>287</v>
      </c>
      <c r="B76" s="60" t="s">
        <v>146</v>
      </c>
      <c r="C76" s="61" t="s">
        <v>288</v>
      </c>
      <c r="D76" s="62" t="s">
        <v>138</v>
      </c>
      <c r="E76" s="60">
        <v>3</v>
      </c>
      <c r="F76" s="60">
        <v>31.5</v>
      </c>
      <c r="G76" s="60">
        <v>907.5</v>
      </c>
      <c r="H76" s="60">
        <v>4</v>
      </c>
      <c r="I76" s="60">
        <v>105</v>
      </c>
      <c r="J76" s="63">
        <v>90024</v>
      </c>
      <c r="K76" s="63">
        <v>107683.95</v>
      </c>
      <c r="L76" s="63">
        <v>119998.72500000001</v>
      </c>
      <c r="M76" s="63">
        <v>135408.07500000001</v>
      </c>
      <c r="N76" s="63">
        <v>0</v>
      </c>
      <c r="O76" s="63">
        <v>47430.29</v>
      </c>
      <c r="P76" s="63">
        <v>26581.23</v>
      </c>
      <c r="Q76" s="63">
        <v>0</v>
      </c>
    </row>
    <row r="77" spans="1:17" x14ac:dyDescent="0.25">
      <c r="A77" s="55" t="s">
        <v>289</v>
      </c>
      <c r="B77" s="60" t="s">
        <v>142</v>
      </c>
      <c r="C77" s="61" t="s">
        <v>290</v>
      </c>
      <c r="D77" s="62" t="s">
        <v>138</v>
      </c>
      <c r="E77" s="60">
        <v>2</v>
      </c>
      <c r="F77" s="60">
        <v>31.5</v>
      </c>
      <c r="G77" s="60">
        <v>598.4</v>
      </c>
      <c r="H77" s="60">
        <v>4</v>
      </c>
      <c r="I77" s="60">
        <v>140</v>
      </c>
      <c r="J77" s="63">
        <v>59361.279999999999</v>
      </c>
      <c r="K77" s="63">
        <v>71006.144</v>
      </c>
      <c r="L77" s="63">
        <v>79126.432000000001</v>
      </c>
      <c r="M77" s="63">
        <v>89287.263999999996</v>
      </c>
      <c r="N77" s="63">
        <v>0</v>
      </c>
      <c r="O77" s="63">
        <v>58649.57</v>
      </c>
      <c r="P77" s="63">
        <v>26581.23</v>
      </c>
      <c r="Q77" s="63">
        <v>0</v>
      </c>
    </row>
    <row r="78" spans="1:17" x14ac:dyDescent="0.25">
      <c r="A78" s="55" t="s">
        <v>291</v>
      </c>
      <c r="B78" s="60" t="s">
        <v>142</v>
      </c>
      <c r="C78" s="61" t="s">
        <v>292</v>
      </c>
      <c r="D78" s="62" t="s">
        <v>138</v>
      </c>
      <c r="E78" s="60">
        <v>5</v>
      </c>
      <c r="F78" s="60">
        <v>31.5</v>
      </c>
      <c r="G78" s="60">
        <v>1573</v>
      </c>
      <c r="H78" s="60">
        <v>5</v>
      </c>
      <c r="I78" s="60">
        <v>106</v>
      </c>
      <c r="J78" s="63">
        <v>156041.60000000001</v>
      </c>
      <c r="K78" s="63">
        <v>186652.18</v>
      </c>
      <c r="L78" s="63">
        <v>207997.79</v>
      </c>
      <c r="M78" s="63">
        <v>234707.33</v>
      </c>
      <c r="N78" s="63">
        <v>0</v>
      </c>
      <c r="O78" s="63">
        <v>66396.160000000003</v>
      </c>
      <c r="P78" s="63">
        <v>34649.68</v>
      </c>
      <c r="Q78" s="63">
        <v>0</v>
      </c>
    </row>
    <row r="79" spans="1:17" ht="30" x14ac:dyDescent="0.25">
      <c r="A79" s="55" t="s">
        <v>293</v>
      </c>
      <c r="B79" s="60" t="s">
        <v>142</v>
      </c>
      <c r="C79" s="61" t="s">
        <v>294</v>
      </c>
      <c r="D79" s="62" t="s">
        <v>295</v>
      </c>
      <c r="E79" s="60">
        <v>1</v>
      </c>
      <c r="F79" s="60">
        <v>31.5</v>
      </c>
      <c r="G79" s="60">
        <v>501</v>
      </c>
      <c r="H79" s="60">
        <v>5</v>
      </c>
      <c r="I79" s="60">
        <v>172</v>
      </c>
      <c r="J79" s="63">
        <v>49699.199999999997</v>
      </c>
      <c r="K79" s="63">
        <v>59448.66</v>
      </c>
      <c r="L79" s="63">
        <v>66247.23</v>
      </c>
      <c r="M79" s="63">
        <v>74754.210000000006</v>
      </c>
      <c r="N79" s="63">
        <v>0</v>
      </c>
      <c r="O79" s="63">
        <v>62045.53</v>
      </c>
      <c r="P79" s="63">
        <v>34649.68</v>
      </c>
      <c r="Q79" s="63">
        <v>0</v>
      </c>
    </row>
    <row r="80" spans="1:17" ht="30" x14ac:dyDescent="0.25">
      <c r="A80" s="55" t="s">
        <v>296</v>
      </c>
      <c r="B80" s="60" t="s">
        <v>142</v>
      </c>
      <c r="C80" s="61" t="s">
        <v>297</v>
      </c>
      <c r="D80" s="62" t="s">
        <v>295</v>
      </c>
      <c r="E80" s="60">
        <v>1</v>
      </c>
      <c r="F80" s="60">
        <v>31.5</v>
      </c>
      <c r="G80" s="60">
        <v>392.08</v>
      </c>
      <c r="H80" s="60">
        <v>4</v>
      </c>
      <c r="I80" s="60">
        <v>172</v>
      </c>
      <c r="J80" s="63">
        <v>38894.336000000003</v>
      </c>
      <c r="K80" s="63">
        <v>46524.212800000001</v>
      </c>
      <c r="L80" s="63">
        <v>51844.738400000002</v>
      </c>
      <c r="M80" s="63">
        <v>58502.256800000003</v>
      </c>
      <c r="N80" s="63">
        <v>0</v>
      </c>
      <c r="O80" s="63">
        <v>62045.53</v>
      </c>
      <c r="P80" s="63">
        <v>26581.23</v>
      </c>
      <c r="Q80" s="63">
        <v>0</v>
      </c>
    </row>
    <row r="81" spans="1:17" ht="30" x14ac:dyDescent="0.25">
      <c r="A81" s="55" t="s">
        <v>298</v>
      </c>
      <c r="B81" s="60" t="s">
        <v>142</v>
      </c>
      <c r="C81" s="61" t="s">
        <v>299</v>
      </c>
      <c r="D81" s="62" t="s">
        <v>138</v>
      </c>
      <c r="E81" s="60">
        <v>7</v>
      </c>
      <c r="F81" s="60">
        <v>31.5</v>
      </c>
      <c r="G81" s="60">
        <v>3025</v>
      </c>
      <c r="H81" s="60">
        <v>7</v>
      </c>
      <c r="I81" s="60">
        <v>109</v>
      </c>
      <c r="J81" s="63">
        <v>300080</v>
      </c>
      <c r="K81" s="63">
        <v>358946.5</v>
      </c>
      <c r="L81" s="63">
        <v>399995.75</v>
      </c>
      <c r="M81" s="63">
        <v>451360.25</v>
      </c>
      <c r="N81" s="63">
        <v>0</v>
      </c>
      <c r="O81" s="63">
        <v>138160.06</v>
      </c>
      <c r="P81" s="63">
        <v>80648.240000000005</v>
      </c>
      <c r="Q81" s="63">
        <v>0</v>
      </c>
    </row>
    <row r="82" spans="1:17" x14ac:dyDescent="0.25">
      <c r="A82" s="55" t="s">
        <v>300</v>
      </c>
      <c r="B82" s="60" t="s">
        <v>142</v>
      </c>
      <c r="C82" s="61" t="s">
        <v>301</v>
      </c>
      <c r="D82" s="62" t="s">
        <v>138</v>
      </c>
      <c r="E82" s="60">
        <v>2</v>
      </c>
      <c r="F82" s="60">
        <v>31.5</v>
      </c>
      <c r="G82" s="60">
        <v>717.2</v>
      </c>
      <c r="H82" s="60">
        <v>4</v>
      </c>
      <c r="I82" s="60">
        <v>127</v>
      </c>
      <c r="J82" s="63">
        <v>71146.240000000005</v>
      </c>
      <c r="K82" s="63">
        <v>85102.952000000005</v>
      </c>
      <c r="L82" s="63">
        <v>94835.356</v>
      </c>
      <c r="M82" s="63">
        <v>107013.412</v>
      </c>
      <c r="N82" s="63">
        <v>0</v>
      </c>
      <c r="O82" s="63">
        <v>61498.26</v>
      </c>
      <c r="P82" s="63">
        <v>26581.23</v>
      </c>
      <c r="Q82" s="63">
        <v>0</v>
      </c>
    </row>
    <row r="83" spans="1:17" x14ac:dyDescent="0.25">
      <c r="A83" s="55" t="s">
        <v>302</v>
      </c>
      <c r="B83" s="60" t="s">
        <v>142</v>
      </c>
      <c r="C83" s="61" t="s">
        <v>303</v>
      </c>
      <c r="D83" s="62" t="s">
        <v>138</v>
      </c>
      <c r="E83" s="60">
        <v>3</v>
      </c>
      <c r="F83" s="60">
        <v>31.5</v>
      </c>
      <c r="G83" s="60">
        <v>907.5</v>
      </c>
      <c r="H83" s="60">
        <v>5</v>
      </c>
      <c r="I83" s="60">
        <v>107</v>
      </c>
      <c r="J83" s="63">
        <v>90024</v>
      </c>
      <c r="K83" s="63">
        <v>107683.95</v>
      </c>
      <c r="L83" s="63">
        <v>119998.72500000001</v>
      </c>
      <c r="M83" s="63">
        <v>135408.07500000001</v>
      </c>
      <c r="N83" s="63">
        <v>0</v>
      </c>
      <c r="O83" s="63">
        <v>94860.69</v>
      </c>
      <c r="P83" s="63">
        <v>34649.68</v>
      </c>
      <c r="Q83" s="63">
        <v>0</v>
      </c>
    </row>
    <row r="84" spans="1:17" x14ac:dyDescent="0.25">
      <c r="A84" s="55" t="s">
        <v>304</v>
      </c>
      <c r="B84" s="60" t="s">
        <v>142</v>
      </c>
      <c r="C84" s="61" t="s">
        <v>305</v>
      </c>
      <c r="D84" s="62" t="s">
        <v>138</v>
      </c>
      <c r="E84" s="60">
        <v>1</v>
      </c>
      <c r="F84" s="60">
        <v>31.5</v>
      </c>
      <c r="G84" s="60">
        <v>530.20000000000005</v>
      </c>
      <c r="H84" s="60">
        <v>2</v>
      </c>
      <c r="I84" s="60">
        <v>200</v>
      </c>
      <c r="J84" s="63">
        <v>52595.839999999997</v>
      </c>
      <c r="K84" s="63">
        <v>62913.531999999999</v>
      </c>
      <c r="L84" s="63">
        <v>70108.346000000005</v>
      </c>
      <c r="M84" s="63">
        <v>79111.142000000007</v>
      </c>
      <c r="N84" s="63">
        <v>0</v>
      </c>
      <c r="O84" s="63">
        <v>44829.58</v>
      </c>
      <c r="P84" s="63">
        <v>13652.43</v>
      </c>
      <c r="Q84" s="63">
        <v>0</v>
      </c>
    </row>
    <row r="85" spans="1:17" x14ac:dyDescent="0.25">
      <c r="A85" s="55" t="s">
        <v>306</v>
      </c>
      <c r="B85" s="60" t="s">
        <v>142</v>
      </c>
      <c r="C85" s="61" t="s">
        <v>307</v>
      </c>
      <c r="D85" s="62" t="s">
        <v>138</v>
      </c>
      <c r="E85" s="60">
        <v>1</v>
      </c>
      <c r="F85" s="60">
        <v>31.5</v>
      </c>
      <c r="G85" s="60">
        <v>302.5</v>
      </c>
      <c r="H85" s="60">
        <v>2</v>
      </c>
      <c r="I85" s="60">
        <v>102</v>
      </c>
      <c r="J85" s="63">
        <v>30008</v>
      </c>
      <c r="K85" s="63">
        <v>35894.65</v>
      </c>
      <c r="L85" s="63">
        <v>39999.574999999997</v>
      </c>
      <c r="M85" s="63">
        <v>45136.025000000001</v>
      </c>
      <c r="N85" s="63">
        <v>0</v>
      </c>
      <c r="O85" s="63">
        <v>11397.74</v>
      </c>
      <c r="P85" s="63">
        <v>13652.43</v>
      </c>
      <c r="Q85" s="63">
        <v>0</v>
      </c>
    </row>
    <row r="86" spans="1:17" ht="30" x14ac:dyDescent="0.25">
      <c r="A86" s="55" t="s">
        <v>308</v>
      </c>
      <c r="B86" s="60" t="s">
        <v>142</v>
      </c>
      <c r="C86" s="61" t="s">
        <v>309</v>
      </c>
      <c r="D86" s="62" t="s">
        <v>138</v>
      </c>
      <c r="E86" s="60">
        <v>1</v>
      </c>
      <c r="F86" s="60">
        <v>31.5</v>
      </c>
      <c r="G86" s="60">
        <v>530.20000000000005</v>
      </c>
      <c r="H86" s="60">
        <v>3</v>
      </c>
      <c r="I86" s="60">
        <v>105</v>
      </c>
      <c r="J86" s="63">
        <v>52595.839999999997</v>
      </c>
      <c r="K86" s="63">
        <v>62913.531999999999</v>
      </c>
      <c r="L86" s="63">
        <v>70108.346000000005</v>
      </c>
      <c r="M86" s="63">
        <v>79111.142000000007</v>
      </c>
      <c r="N86" s="63">
        <v>0</v>
      </c>
      <c r="O86" s="63">
        <v>47430.29</v>
      </c>
      <c r="P86" s="63">
        <v>19284.66</v>
      </c>
      <c r="Q86" s="63">
        <v>0</v>
      </c>
    </row>
    <row r="87" spans="1:17" ht="30" x14ac:dyDescent="0.25">
      <c r="A87" s="55" t="s">
        <v>310</v>
      </c>
      <c r="B87" s="60" t="s">
        <v>142</v>
      </c>
      <c r="C87" s="61" t="s">
        <v>311</v>
      </c>
      <c r="D87" s="62" t="s">
        <v>138</v>
      </c>
      <c r="E87" s="60">
        <v>1</v>
      </c>
      <c r="F87" s="60">
        <v>31.5</v>
      </c>
      <c r="G87" s="60">
        <v>314</v>
      </c>
      <c r="H87" s="60">
        <v>2</v>
      </c>
      <c r="I87" s="60">
        <v>196</v>
      </c>
      <c r="J87" s="63">
        <v>31148.799999999999</v>
      </c>
      <c r="K87" s="63">
        <v>37259.24</v>
      </c>
      <c r="L87" s="63">
        <v>41520.22</v>
      </c>
      <c r="M87" s="63">
        <v>46851.94</v>
      </c>
      <c r="N87" s="63">
        <v>0</v>
      </c>
      <c r="O87" s="63">
        <v>17806.14</v>
      </c>
      <c r="P87" s="63">
        <v>13652.43</v>
      </c>
      <c r="Q87" s="63">
        <v>0</v>
      </c>
    </row>
    <row r="88" spans="1:17" ht="30" x14ac:dyDescent="0.25">
      <c r="A88" s="55" t="s">
        <v>312</v>
      </c>
      <c r="B88" s="60" t="s">
        <v>142</v>
      </c>
      <c r="C88" s="61" t="s">
        <v>313</v>
      </c>
      <c r="D88" s="62" t="s">
        <v>138</v>
      </c>
      <c r="E88" s="60">
        <v>1</v>
      </c>
      <c r="F88" s="60">
        <v>31.5</v>
      </c>
      <c r="G88" s="60">
        <v>530.20000000000005</v>
      </c>
      <c r="H88" s="60">
        <v>2</v>
      </c>
      <c r="I88" s="60">
        <v>105</v>
      </c>
      <c r="J88" s="63">
        <v>52595.839999999997</v>
      </c>
      <c r="K88" s="63">
        <v>62913.531999999999</v>
      </c>
      <c r="L88" s="63">
        <v>70108.346000000005</v>
      </c>
      <c r="M88" s="63">
        <v>79111.142000000007</v>
      </c>
      <c r="N88" s="63">
        <v>0</v>
      </c>
      <c r="O88" s="63">
        <v>47430.29</v>
      </c>
      <c r="P88" s="63">
        <v>13652.43</v>
      </c>
      <c r="Q88" s="63">
        <v>0</v>
      </c>
    </row>
    <row r="89" spans="1:17" x14ac:dyDescent="0.25">
      <c r="A89" s="55" t="s">
        <v>314</v>
      </c>
      <c r="B89" s="60" t="s">
        <v>142</v>
      </c>
      <c r="C89" s="61" t="s">
        <v>315</v>
      </c>
      <c r="D89" s="62" t="s">
        <v>316</v>
      </c>
      <c r="E89" s="60">
        <v>5</v>
      </c>
      <c r="F89" s="60">
        <v>31.5</v>
      </c>
      <c r="G89" s="60">
        <v>1694</v>
      </c>
      <c r="H89" s="60">
        <v>6</v>
      </c>
      <c r="I89" s="60">
        <v>129</v>
      </c>
      <c r="J89" s="63">
        <v>168044.79999999999</v>
      </c>
      <c r="K89" s="63">
        <v>201010.04</v>
      </c>
      <c r="L89" s="63">
        <v>223997.62</v>
      </c>
      <c r="M89" s="63">
        <v>252761.74</v>
      </c>
      <c r="N89" s="63">
        <v>0</v>
      </c>
      <c r="O89" s="63">
        <v>180892.04</v>
      </c>
      <c r="P89" s="63">
        <v>44358.34</v>
      </c>
      <c r="Q89" s="63">
        <v>0</v>
      </c>
    </row>
    <row r="90" spans="1:17" x14ac:dyDescent="0.25">
      <c r="A90" s="55" t="s">
        <v>317</v>
      </c>
      <c r="B90" s="60" t="s">
        <v>142</v>
      </c>
      <c r="C90" s="61" t="s">
        <v>318</v>
      </c>
      <c r="D90" s="62"/>
      <c r="E90" s="60">
        <v>2</v>
      </c>
      <c r="F90" s="60">
        <v>31.5</v>
      </c>
      <c r="G90" s="60">
        <v>784.16</v>
      </c>
      <c r="H90" s="60">
        <v>4</v>
      </c>
      <c r="I90" s="60">
        <v>180</v>
      </c>
      <c r="J90" s="63">
        <v>77788.672000000006</v>
      </c>
      <c r="K90" s="63">
        <v>93048.425600000002</v>
      </c>
      <c r="L90" s="63">
        <v>103689.4768</v>
      </c>
      <c r="M90" s="63">
        <v>117004.51360000001</v>
      </c>
      <c r="N90" s="63">
        <v>0</v>
      </c>
      <c r="O90" s="63">
        <v>59090.98</v>
      </c>
      <c r="P90" s="63">
        <v>26581.23</v>
      </c>
      <c r="Q90" s="63">
        <v>0</v>
      </c>
    </row>
    <row r="91" spans="1:17" x14ac:dyDescent="0.25">
      <c r="A91" s="55" t="s">
        <v>319</v>
      </c>
      <c r="B91" s="60" t="s">
        <v>142</v>
      </c>
      <c r="C91" s="61" t="s">
        <v>320</v>
      </c>
      <c r="D91" s="62" t="s">
        <v>138</v>
      </c>
      <c r="E91" s="60">
        <v>1</v>
      </c>
      <c r="F91" s="60">
        <v>31.5</v>
      </c>
      <c r="G91" s="60">
        <v>392.08</v>
      </c>
      <c r="H91" s="60">
        <v>4</v>
      </c>
      <c r="I91" s="60">
        <v>140</v>
      </c>
      <c r="J91" s="63">
        <v>38894.336000000003</v>
      </c>
      <c r="K91" s="63">
        <v>46524.212800000001</v>
      </c>
      <c r="L91" s="63">
        <v>51844.738400000002</v>
      </c>
      <c r="M91" s="63">
        <v>58502.256800000003</v>
      </c>
      <c r="N91" s="63">
        <v>0</v>
      </c>
      <c r="O91" s="63">
        <v>58649.57</v>
      </c>
      <c r="P91" s="63">
        <v>26581.23</v>
      </c>
      <c r="Q91" s="63">
        <v>0</v>
      </c>
    </row>
    <row r="92" spans="1:17" x14ac:dyDescent="0.25">
      <c r="A92" s="55" t="s">
        <v>321</v>
      </c>
      <c r="B92" s="60" t="s">
        <v>142</v>
      </c>
      <c r="C92" s="61" t="s">
        <v>322</v>
      </c>
      <c r="D92" s="62" t="s">
        <v>323</v>
      </c>
      <c r="E92" s="60">
        <v>4</v>
      </c>
      <c r="F92" s="60">
        <v>31.5</v>
      </c>
      <c r="G92" s="60">
        <v>1029.5999999999999</v>
      </c>
      <c r="H92" s="60">
        <v>5</v>
      </c>
      <c r="I92" s="60">
        <v>199</v>
      </c>
      <c r="J92" s="63">
        <v>102136.32000000001</v>
      </c>
      <c r="K92" s="63">
        <v>122172.336</v>
      </c>
      <c r="L92" s="63">
        <v>136144.008</v>
      </c>
      <c r="M92" s="63">
        <v>153626.61600000001</v>
      </c>
      <c r="N92" s="63">
        <v>0</v>
      </c>
      <c r="O92" s="63">
        <v>86018.32</v>
      </c>
      <c r="P92" s="63">
        <v>34649.68</v>
      </c>
      <c r="Q92" s="63">
        <v>0</v>
      </c>
    </row>
    <row r="93" spans="1:17" ht="30" x14ac:dyDescent="0.25">
      <c r="A93" s="55" t="s">
        <v>324</v>
      </c>
      <c r="B93" s="60" t="s">
        <v>142</v>
      </c>
      <c r="C93" s="61" t="s">
        <v>325</v>
      </c>
      <c r="D93" s="62" t="s">
        <v>138</v>
      </c>
      <c r="E93" s="60">
        <v>2</v>
      </c>
      <c r="F93" s="60">
        <v>31.5</v>
      </c>
      <c r="G93" s="60">
        <v>862.4</v>
      </c>
      <c r="H93" s="60">
        <v>6</v>
      </c>
      <c r="I93" s="60">
        <v>125</v>
      </c>
      <c r="J93" s="63">
        <v>85550.080000000002</v>
      </c>
      <c r="K93" s="63">
        <v>102332.38400000001</v>
      </c>
      <c r="L93" s="63">
        <v>114035.152</v>
      </c>
      <c r="M93" s="63">
        <v>128678.704</v>
      </c>
      <c r="N93" s="63">
        <v>0</v>
      </c>
      <c r="O93" s="63">
        <v>78199.240000000005</v>
      </c>
      <c r="P93" s="63">
        <v>44358.34</v>
      </c>
      <c r="Q93" s="63">
        <v>0</v>
      </c>
    </row>
    <row r="94" spans="1:17" x14ac:dyDescent="0.25">
      <c r="A94" s="55" t="s">
        <v>326</v>
      </c>
      <c r="B94" s="60" t="s">
        <v>142</v>
      </c>
      <c r="C94" s="61" t="s">
        <v>327</v>
      </c>
      <c r="D94" s="62" t="s">
        <v>138</v>
      </c>
      <c r="E94" s="60">
        <v>5</v>
      </c>
      <c r="F94" s="60">
        <v>31.5</v>
      </c>
      <c r="G94" s="60">
        <v>1452</v>
      </c>
      <c r="H94" s="60">
        <v>6</v>
      </c>
      <c r="I94" s="60">
        <v>128</v>
      </c>
      <c r="J94" s="63">
        <v>144038.39999999999</v>
      </c>
      <c r="K94" s="63">
        <v>172294.32</v>
      </c>
      <c r="L94" s="63">
        <v>191997.96</v>
      </c>
      <c r="M94" s="63">
        <v>216652.92</v>
      </c>
      <c r="N94" s="63">
        <v>0</v>
      </c>
      <c r="O94" s="63">
        <v>106858.45</v>
      </c>
      <c r="P94" s="63">
        <v>44358.34</v>
      </c>
      <c r="Q94" s="63">
        <v>0</v>
      </c>
    </row>
    <row r="95" spans="1:17" x14ac:dyDescent="0.25">
      <c r="A95" s="55" t="s">
        <v>328</v>
      </c>
      <c r="B95" s="60" t="s">
        <v>142</v>
      </c>
      <c r="C95" s="61" t="s">
        <v>329</v>
      </c>
      <c r="D95" s="62" t="s">
        <v>330</v>
      </c>
      <c r="E95" s="60">
        <v>3</v>
      </c>
      <c r="F95" s="60">
        <v>31.5</v>
      </c>
      <c r="G95" s="60">
        <v>908.6</v>
      </c>
      <c r="H95" s="60">
        <v>6</v>
      </c>
      <c r="I95" s="60">
        <v>108</v>
      </c>
      <c r="J95" s="63">
        <v>90133.119999999995</v>
      </c>
      <c r="K95" s="63">
        <v>107814.476</v>
      </c>
      <c r="L95" s="63">
        <v>120144.178</v>
      </c>
      <c r="M95" s="63">
        <v>135572.20600000001</v>
      </c>
      <c r="N95" s="63">
        <v>0</v>
      </c>
      <c r="O95" s="63">
        <v>115153.3</v>
      </c>
      <c r="P95" s="63">
        <v>44358.34</v>
      </c>
      <c r="Q95" s="63">
        <v>0</v>
      </c>
    </row>
    <row r="96" spans="1:17" x14ac:dyDescent="0.25">
      <c r="A96" s="55" t="s">
        <v>331</v>
      </c>
      <c r="B96" s="60" t="s">
        <v>142</v>
      </c>
      <c r="C96" s="61" t="s">
        <v>332</v>
      </c>
      <c r="D96" s="62" t="s">
        <v>333</v>
      </c>
      <c r="E96" s="60">
        <v>7</v>
      </c>
      <c r="F96" s="60">
        <v>31.5</v>
      </c>
      <c r="G96" s="60">
        <v>2299</v>
      </c>
      <c r="H96" s="60">
        <v>7</v>
      </c>
      <c r="I96" s="60">
        <v>116</v>
      </c>
      <c r="J96" s="63">
        <v>228060.79999999999</v>
      </c>
      <c r="K96" s="63">
        <v>272799.34000000003</v>
      </c>
      <c r="L96" s="63">
        <v>303996.77</v>
      </c>
      <c r="M96" s="63">
        <v>343033.79</v>
      </c>
      <c r="N96" s="63">
        <v>0</v>
      </c>
      <c r="O96" s="63">
        <v>295497.15000000002</v>
      </c>
      <c r="P96" s="63">
        <v>80648.240000000005</v>
      </c>
      <c r="Q96" s="63">
        <v>0</v>
      </c>
    </row>
    <row r="97" spans="1:17" x14ac:dyDescent="0.25">
      <c r="A97" s="55" t="s">
        <v>334</v>
      </c>
      <c r="B97" s="60" t="s">
        <v>142</v>
      </c>
      <c r="C97" s="61" t="s">
        <v>335</v>
      </c>
      <c r="D97" s="62" t="s">
        <v>336</v>
      </c>
      <c r="E97" s="60">
        <v>4</v>
      </c>
      <c r="F97" s="60">
        <v>31.5</v>
      </c>
      <c r="G97" s="60">
        <v>834.9</v>
      </c>
      <c r="H97" s="60">
        <v>6</v>
      </c>
      <c r="I97" s="60">
        <v>107</v>
      </c>
      <c r="J97" s="63">
        <v>82822.080000000002</v>
      </c>
      <c r="K97" s="63">
        <v>99069.233999999997</v>
      </c>
      <c r="L97" s="63">
        <v>110398.827</v>
      </c>
      <c r="M97" s="63">
        <v>124575.429</v>
      </c>
      <c r="N97" s="63">
        <v>0</v>
      </c>
      <c r="O97" s="63">
        <v>94860.69</v>
      </c>
      <c r="P97" s="63">
        <v>44358.34</v>
      </c>
      <c r="Q97" s="63">
        <v>0</v>
      </c>
    </row>
    <row r="98" spans="1:17" x14ac:dyDescent="0.25">
      <c r="A98" s="55" t="s">
        <v>337</v>
      </c>
      <c r="B98" s="60" t="s">
        <v>142</v>
      </c>
      <c r="C98" s="61" t="s">
        <v>338</v>
      </c>
      <c r="D98" s="62" t="s">
        <v>138</v>
      </c>
      <c r="E98" s="60">
        <v>4</v>
      </c>
      <c r="F98" s="60">
        <v>31.5</v>
      </c>
      <c r="G98" s="60">
        <v>1331</v>
      </c>
      <c r="H98" s="60">
        <v>4</v>
      </c>
      <c r="I98" s="60">
        <v>132</v>
      </c>
      <c r="J98" s="63">
        <v>132035.20000000001</v>
      </c>
      <c r="K98" s="63">
        <v>157936.46</v>
      </c>
      <c r="L98" s="63">
        <v>175998.13</v>
      </c>
      <c r="M98" s="63">
        <v>198598.51</v>
      </c>
      <c r="N98" s="63">
        <v>0</v>
      </c>
      <c r="O98" s="63">
        <v>87862.82</v>
      </c>
      <c r="P98" s="63">
        <v>26581.23</v>
      </c>
      <c r="Q98" s="63">
        <v>0</v>
      </c>
    </row>
    <row r="99" spans="1:17" x14ac:dyDescent="0.25">
      <c r="A99" s="55" t="s">
        <v>339</v>
      </c>
      <c r="B99" s="60" t="s">
        <v>142</v>
      </c>
      <c r="C99" s="61" t="s">
        <v>340</v>
      </c>
      <c r="D99" s="62" t="s">
        <v>138</v>
      </c>
      <c r="E99" s="60">
        <v>2</v>
      </c>
      <c r="F99" s="60">
        <v>31.5</v>
      </c>
      <c r="G99" s="60">
        <v>858</v>
      </c>
      <c r="H99" s="60">
        <v>5</v>
      </c>
      <c r="I99" s="60">
        <v>128</v>
      </c>
      <c r="J99" s="63">
        <v>85113.600000000006</v>
      </c>
      <c r="K99" s="63">
        <v>101810.28</v>
      </c>
      <c r="L99" s="63">
        <v>113453.34</v>
      </c>
      <c r="M99" s="63">
        <v>128022.18</v>
      </c>
      <c r="N99" s="63">
        <v>0</v>
      </c>
      <c r="O99" s="63">
        <v>106858.45</v>
      </c>
      <c r="P99" s="63">
        <v>34649.68</v>
      </c>
      <c r="Q99" s="63">
        <v>0</v>
      </c>
    </row>
    <row r="100" spans="1:17" x14ac:dyDescent="0.25">
      <c r="A100" s="55" t="s">
        <v>341</v>
      </c>
      <c r="B100" s="60" t="s">
        <v>142</v>
      </c>
      <c r="C100" s="61" t="s">
        <v>342</v>
      </c>
      <c r="D100" s="62" t="s">
        <v>138</v>
      </c>
      <c r="E100" s="60">
        <v>1</v>
      </c>
      <c r="F100" s="60">
        <v>31.5</v>
      </c>
      <c r="G100" s="60">
        <v>453</v>
      </c>
      <c r="H100" s="60">
        <v>4</v>
      </c>
      <c r="I100" s="60">
        <v>126</v>
      </c>
      <c r="J100" s="63">
        <v>44937.599999999999</v>
      </c>
      <c r="K100" s="63">
        <v>53752.98</v>
      </c>
      <c r="L100" s="63">
        <v>59900.19</v>
      </c>
      <c r="M100" s="63">
        <v>67592.13</v>
      </c>
      <c r="N100" s="63">
        <v>0</v>
      </c>
      <c r="O100" s="63">
        <v>36306.82</v>
      </c>
      <c r="P100" s="63">
        <v>26581.23</v>
      </c>
      <c r="Q100" s="63">
        <v>0</v>
      </c>
    </row>
    <row r="101" spans="1:17" x14ac:dyDescent="0.25">
      <c r="A101" s="55" t="s">
        <v>343</v>
      </c>
      <c r="B101" s="60" t="s">
        <v>142</v>
      </c>
      <c r="C101" s="61" t="s">
        <v>344</v>
      </c>
      <c r="D101" s="62" t="s">
        <v>345</v>
      </c>
      <c r="E101" s="60">
        <v>1</v>
      </c>
      <c r="F101" s="60">
        <v>31.5</v>
      </c>
      <c r="G101" s="60">
        <v>803</v>
      </c>
      <c r="H101" s="60">
        <v>3</v>
      </c>
      <c r="I101" s="60">
        <v>106</v>
      </c>
      <c r="J101" s="63">
        <v>79657.600000000006</v>
      </c>
      <c r="K101" s="63">
        <v>95283.98</v>
      </c>
      <c r="L101" s="63">
        <v>106180.69</v>
      </c>
      <c r="M101" s="63">
        <v>119815.63</v>
      </c>
      <c r="N101" s="63">
        <v>0</v>
      </c>
      <c r="O101" s="63">
        <v>66396.160000000003</v>
      </c>
      <c r="P101" s="63">
        <v>19284.66</v>
      </c>
      <c r="Q101" s="63">
        <v>0</v>
      </c>
    </row>
    <row r="102" spans="1:17" x14ac:dyDescent="0.25">
      <c r="A102" s="55" t="s">
        <v>346</v>
      </c>
      <c r="B102" s="60" t="s">
        <v>142</v>
      </c>
      <c r="C102" s="61" t="s">
        <v>347</v>
      </c>
      <c r="D102" s="62" t="s">
        <v>345</v>
      </c>
      <c r="E102" s="60">
        <v>1</v>
      </c>
      <c r="F102" s="60">
        <v>31.5</v>
      </c>
      <c r="G102" s="60">
        <v>1149.5</v>
      </c>
      <c r="H102" s="60">
        <v>3</v>
      </c>
      <c r="I102" s="60">
        <v>106</v>
      </c>
      <c r="J102" s="63">
        <v>114030.39999999999</v>
      </c>
      <c r="K102" s="63">
        <v>136399.67000000001</v>
      </c>
      <c r="L102" s="63">
        <v>151998.38500000001</v>
      </c>
      <c r="M102" s="63">
        <v>171516.89499999999</v>
      </c>
      <c r="N102" s="63">
        <v>0</v>
      </c>
      <c r="O102" s="63">
        <v>66396.160000000003</v>
      </c>
      <c r="P102" s="63">
        <v>19284.66</v>
      </c>
      <c r="Q102" s="63">
        <v>0</v>
      </c>
    </row>
    <row r="103" spans="1:17" x14ac:dyDescent="0.25">
      <c r="A103" s="55" t="s">
        <v>348</v>
      </c>
      <c r="B103" s="60" t="s">
        <v>142</v>
      </c>
      <c r="C103" s="61" t="s">
        <v>349</v>
      </c>
      <c r="D103" s="62" t="s">
        <v>138</v>
      </c>
      <c r="E103" s="60">
        <v>1</v>
      </c>
      <c r="F103" s="60">
        <v>31.5</v>
      </c>
      <c r="G103" s="60">
        <v>302.5</v>
      </c>
      <c r="H103" s="60">
        <v>3</v>
      </c>
      <c r="I103" s="60">
        <v>103</v>
      </c>
      <c r="J103" s="63">
        <v>30008</v>
      </c>
      <c r="K103" s="63">
        <v>35894.65</v>
      </c>
      <c r="L103" s="63">
        <v>39999.574999999997</v>
      </c>
      <c r="M103" s="63">
        <v>45136.025000000001</v>
      </c>
      <c r="N103" s="63">
        <v>0</v>
      </c>
      <c r="O103" s="63">
        <v>21830.51</v>
      </c>
      <c r="P103" s="63">
        <v>19284.66</v>
      </c>
      <c r="Q103" s="63">
        <v>0</v>
      </c>
    </row>
    <row r="104" spans="1:17" x14ac:dyDescent="0.25">
      <c r="A104" s="55" t="s">
        <v>350</v>
      </c>
      <c r="B104" s="60" t="s">
        <v>142</v>
      </c>
      <c r="C104" s="61" t="s">
        <v>351</v>
      </c>
      <c r="D104" s="62" t="s">
        <v>345</v>
      </c>
      <c r="E104" s="60">
        <v>1</v>
      </c>
      <c r="F104" s="60">
        <v>31.5</v>
      </c>
      <c r="G104" s="60">
        <v>423.5</v>
      </c>
      <c r="H104" s="60">
        <v>3</v>
      </c>
      <c r="I104" s="60">
        <v>103</v>
      </c>
      <c r="J104" s="63">
        <v>42011.199999999997</v>
      </c>
      <c r="K104" s="63">
        <v>50252.51</v>
      </c>
      <c r="L104" s="63">
        <v>55999.404999999999</v>
      </c>
      <c r="M104" s="63">
        <v>63190.434999999998</v>
      </c>
      <c r="N104" s="63">
        <v>0</v>
      </c>
      <c r="O104" s="63">
        <v>21830.51</v>
      </c>
      <c r="P104" s="63">
        <v>19284.66</v>
      </c>
      <c r="Q104" s="63">
        <v>0</v>
      </c>
    </row>
    <row r="105" spans="1:17" ht="45" x14ac:dyDescent="0.25">
      <c r="A105" s="55" t="s">
        <v>352</v>
      </c>
      <c r="B105" s="60" t="s">
        <v>142</v>
      </c>
      <c r="C105" s="61" t="s">
        <v>353</v>
      </c>
      <c r="D105" s="62" t="s">
        <v>354</v>
      </c>
      <c r="E105" s="60">
        <v>2</v>
      </c>
      <c r="F105" s="60">
        <v>31.5</v>
      </c>
      <c r="G105" s="60">
        <v>730.4</v>
      </c>
      <c r="H105" s="60">
        <v>3</v>
      </c>
      <c r="I105" s="60">
        <v>126</v>
      </c>
      <c r="J105" s="63">
        <v>72455.679999999993</v>
      </c>
      <c r="K105" s="63">
        <v>86669.263999999996</v>
      </c>
      <c r="L105" s="63">
        <v>96580.792000000001</v>
      </c>
      <c r="M105" s="63">
        <v>108982.984</v>
      </c>
      <c r="N105" s="63">
        <v>0</v>
      </c>
      <c r="O105" s="63">
        <v>36306.82</v>
      </c>
      <c r="P105" s="63">
        <v>19284.66</v>
      </c>
      <c r="Q105" s="63">
        <v>0</v>
      </c>
    </row>
    <row r="106" spans="1:17" ht="30" x14ac:dyDescent="0.25">
      <c r="A106" s="55" t="s">
        <v>355</v>
      </c>
      <c r="B106" s="60" t="s">
        <v>142</v>
      </c>
      <c r="C106" s="61" t="s">
        <v>356</v>
      </c>
      <c r="D106" s="62" t="s">
        <v>138</v>
      </c>
      <c r="E106" s="60">
        <v>1</v>
      </c>
      <c r="F106" s="60">
        <v>31.5</v>
      </c>
      <c r="G106" s="60">
        <v>1331</v>
      </c>
      <c r="H106" s="60">
        <v>4</v>
      </c>
      <c r="I106" s="60">
        <v>107</v>
      </c>
      <c r="J106" s="63">
        <v>132035.20000000001</v>
      </c>
      <c r="K106" s="63">
        <v>157936.46</v>
      </c>
      <c r="L106" s="63">
        <v>175998.13</v>
      </c>
      <c r="M106" s="63">
        <v>198598.51</v>
      </c>
      <c r="N106" s="63">
        <v>0</v>
      </c>
      <c r="O106" s="63">
        <v>94860.69</v>
      </c>
      <c r="P106" s="63">
        <v>26581.23</v>
      </c>
      <c r="Q106" s="63">
        <v>0</v>
      </c>
    </row>
    <row r="107" spans="1:17" x14ac:dyDescent="0.25">
      <c r="A107" s="55" t="s">
        <v>357</v>
      </c>
      <c r="B107" s="60" t="s">
        <v>142</v>
      </c>
      <c r="C107" s="61" t="s">
        <v>358</v>
      </c>
      <c r="D107" s="62" t="s">
        <v>359</v>
      </c>
      <c r="E107" s="60">
        <v>1</v>
      </c>
      <c r="F107" s="60">
        <v>31.5</v>
      </c>
      <c r="G107" s="60">
        <v>726</v>
      </c>
      <c r="H107" s="60">
        <v>3</v>
      </c>
      <c r="I107" s="60">
        <v>198</v>
      </c>
      <c r="J107" s="63">
        <v>72019.199999999997</v>
      </c>
      <c r="K107" s="63">
        <v>86147.16</v>
      </c>
      <c r="L107" s="63">
        <v>95998.98</v>
      </c>
      <c r="M107" s="63">
        <v>108326.46</v>
      </c>
      <c r="N107" s="63">
        <v>0</v>
      </c>
      <c r="O107" s="63">
        <v>56916.34</v>
      </c>
      <c r="P107" s="63">
        <v>19284.66</v>
      </c>
      <c r="Q107" s="63">
        <v>0</v>
      </c>
    </row>
    <row r="108" spans="1:17" x14ac:dyDescent="0.25">
      <c r="A108" s="55" t="s">
        <v>360</v>
      </c>
      <c r="B108" s="60" t="s">
        <v>142</v>
      </c>
      <c r="C108" s="61" t="s">
        <v>361</v>
      </c>
      <c r="D108" s="62" t="s">
        <v>362</v>
      </c>
      <c r="E108" s="60">
        <v>3</v>
      </c>
      <c r="F108" s="60">
        <v>31.5</v>
      </c>
      <c r="G108" s="60">
        <v>429</v>
      </c>
      <c r="H108" s="60">
        <v>4</v>
      </c>
      <c r="I108" s="60">
        <v>106</v>
      </c>
      <c r="J108" s="63">
        <v>42556.800000000003</v>
      </c>
      <c r="K108" s="63">
        <v>50905.14</v>
      </c>
      <c r="L108" s="63">
        <v>56726.67</v>
      </c>
      <c r="M108" s="63">
        <v>64011.09</v>
      </c>
      <c r="N108" s="63">
        <v>0</v>
      </c>
      <c r="O108" s="63">
        <v>66396.160000000003</v>
      </c>
      <c r="P108" s="63">
        <v>26581.23</v>
      </c>
      <c r="Q108" s="63">
        <v>0</v>
      </c>
    </row>
    <row r="109" spans="1:17" x14ac:dyDescent="0.25">
      <c r="A109" s="55" t="s">
        <v>363</v>
      </c>
      <c r="B109" s="60" t="s">
        <v>142</v>
      </c>
      <c r="C109" s="61" t="s">
        <v>364</v>
      </c>
      <c r="D109" s="62" t="s">
        <v>212</v>
      </c>
      <c r="E109" s="60">
        <v>1</v>
      </c>
      <c r="F109" s="60">
        <v>31.5</v>
      </c>
      <c r="G109" s="60">
        <v>217.82</v>
      </c>
      <c r="H109" s="60">
        <v>4</v>
      </c>
      <c r="I109" s="60">
        <v>174</v>
      </c>
      <c r="J109" s="63">
        <v>21607.743999999999</v>
      </c>
      <c r="K109" s="63">
        <v>25846.521199999999</v>
      </c>
      <c r="L109" s="63">
        <v>28802.338599999999</v>
      </c>
      <c r="M109" s="63">
        <v>32500.922200000001</v>
      </c>
      <c r="N109" s="63">
        <v>0</v>
      </c>
      <c r="O109" s="63">
        <v>60360.13</v>
      </c>
      <c r="P109" s="63">
        <v>26581.23</v>
      </c>
      <c r="Q109" s="63">
        <v>0</v>
      </c>
    </row>
    <row r="110" spans="1:17" x14ac:dyDescent="0.25">
      <c r="A110" s="55" t="s">
        <v>365</v>
      </c>
      <c r="B110" s="60" t="s">
        <v>142</v>
      </c>
      <c r="C110" s="61" t="s">
        <v>366</v>
      </c>
      <c r="D110" s="62" t="s">
        <v>138</v>
      </c>
      <c r="E110" s="60">
        <v>4</v>
      </c>
      <c r="F110" s="60">
        <v>31.5</v>
      </c>
      <c r="G110" s="60">
        <v>814</v>
      </c>
      <c r="H110" s="60">
        <v>4</v>
      </c>
      <c r="I110" s="60">
        <v>106</v>
      </c>
      <c r="J110" s="63">
        <v>80748.800000000003</v>
      </c>
      <c r="K110" s="63">
        <v>96589.24</v>
      </c>
      <c r="L110" s="63">
        <v>107635.22</v>
      </c>
      <c r="M110" s="63">
        <v>121456.94</v>
      </c>
      <c r="N110" s="63">
        <v>0</v>
      </c>
      <c r="O110" s="63">
        <v>66396.160000000003</v>
      </c>
      <c r="P110" s="63">
        <v>26581.23</v>
      </c>
      <c r="Q110" s="63">
        <v>0</v>
      </c>
    </row>
    <row r="111" spans="1:17" ht="30" x14ac:dyDescent="0.25">
      <c r="A111" s="55" t="s">
        <v>367</v>
      </c>
      <c r="B111" s="60" t="s">
        <v>142</v>
      </c>
      <c r="C111" s="61" t="s">
        <v>368</v>
      </c>
      <c r="D111" s="62" t="s">
        <v>369</v>
      </c>
      <c r="E111" s="60">
        <v>6</v>
      </c>
      <c r="F111" s="60">
        <v>31.5</v>
      </c>
      <c r="G111" s="60">
        <v>1097.8</v>
      </c>
      <c r="H111" s="60">
        <v>6</v>
      </c>
      <c r="I111" s="60">
        <v>108</v>
      </c>
      <c r="J111" s="63">
        <v>108901.75999999999</v>
      </c>
      <c r="K111" s="63">
        <v>130264.948</v>
      </c>
      <c r="L111" s="63">
        <v>145162.09400000001</v>
      </c>
      <c r="M111" s="63">
        <v>163802.73800000001</v>
      </c>
      <c r="N111" s="63">
        <v>0</v>
      </c>
      <c r="O111" s="63">
        <v>115153.3</v>
      </c>
      <c r="P111" s="63">
        <v>44358.34</v>
      </c>
      <c r="Q111" s="63">
        <v>0</v>
      </c>
    </row>
    <row r="112" spans="1:17" x14ac:dyDescent="0.25">
      <c r="A112" s="55" t="s">
        <v>370</v>
      </c>
      <c r="B112" s="60" t="s">
        <v>142</v>
      </c>
      <c r="C112" s="61" t="s">
        <v>371</v>
      </c>
      <c r="D112" s="62" t="s">
        <v>138</v>
      </c>
      <c r="E112" s="60">
        <v>5</v>
      </c>
      <c r="F112" s="60">
        <v>31.5</v>
      </c>
      <c r="G112" s="60">
        <v>1452</v>
      </c>
      <c r="H112" s="60">
        <v>6</v>
      </c>
      <c r="I112" s="60">
        <v>132</v>
      </c>
      <c r="J112" s="63">
        <v>144038.39999999999</v>
      </c>
      <c r="K112" s="63">
        <v>172294.32</v>
      </c>
      <c r="L112" s="63">
        <v>191997.96</v>
      </c>
      <c r="M112" s="63">
        <v>216652.92</v>
      </c>
      <c r="N112" s="63">
        <v>0</v>
      </c>
      <c r="O112" s="63">
        <v>87862.82</v>
      </c>
      <c r="P112" s="63">
        <v>44358.34</v>
      </c>
      <c r="Q112" s="63">
        <v>0</v>
      </c>
    </row>
    <row r="113" spans="1:17" x14ac:dyDescent="0.25">
      <c r="A113" s="55" t="s">
        <v>372</v>
      </c>
      <c r="B113" s="60" t="s">
        <v>142</v>
      </c>
      <c r="C113" s="61" t="s">
        <v>373</v>
      </c>
      <c r="D113" s="62" t="s">
        <v>138</v>
      </c>
      <c r="E113" s="60">
        <v>5</v>
      </c>
      <c r="F113" s="60">
        <v>31.5</v>
      </c>
      <c r="G113" s="60">
        <v>762.3</v>
      </c>
      <c r="H113" s="60">
        <v>6</v>
      </c>
      <c r="I113" s="60">
        <v>124</v>
      </c>
      <c r="J113" s="63">
        <v>75620.160000000003</v>
      </c>
      <c r="K113" s="63">
        <v>90454.517999999996</v>
      </c>
      <c r="L113" s="63">
        <v>100798.929</v>
      </c>
      <c r="M113" s="63">
        <v>113742.783</v>
      </c>
      <c r="N113" s="63">
        <v>0</v>
      </c>
      <c r="O113" s="63">
        <v>68536.23</v>
      </c>
      <c r="P113" s="63">
        <v>44358.34</v>
      </c>
      <c r="Q113" s="63">
        <v>0</v>
      </c>
    </row>
    <row r="114" spans="1:17" x14ac:dyDescent="0.25">
      <c r="A114" s="55" t="s">
        <v>374</v>
      </c>
      <c r="B114" s="60" t="s">
        <v>142</v>
      </c>
      <c r="C114" s="61" t="s">
        <v>375</v>
      </c>
      <c r="D114" s="62" t="s">
        <v>376</v>
      </c>
      <c r="E114" s="60">
        <v>1</v>
      </c>
      <c r="F114" s="60">
        <v>31.5</v>
      </c>
      <c r="G114" s="60">
        <v>152.47</v>
      </c>
      <c r="H114" s="60">
        <v>3</v>
      </c>
      <c r="I114" s="60">
        <v>173</v>
      </c>
      <c r="J114" s="63">
        <v>15125.023999999999</v>
      </c>
      <c r="K114" s="63">
        <v>18092.090199999999</v>
      </c>
      <c r="L114" s="63">
        <v>20161.108100000001</v>
      </c>
      <c r="M114" s="63">
        <v>22750.048699999999</v>
      </c>
      <c r="N114" s="63">
        <v>0</v>
      </c>
      <c r="O114" s="63">
        <v>43118.45</v>
      </c>
      <c r="P114" s="63">
        <v>19284.66</v>
      </c>
      <c r="Q114" s="63">
        <v>0</v>
      </c>
    </row>
    <row r="115" spans="1:17" x14ac:dyDescent="0.25">
      <c r="A115" s="55" t="s">
        <v>377</v>
      </c>
      <c r="B115" s="60" t="s">
        <v>142</v>
      </c>
      <c r="C115" s="61" t="s">
        <v>378</v>
      </c>
      <c r="D115" s="62" t="s">
        <v>379</v>
      </c>
      <c r="E115" s="60">
        <v>1</v>
      </c>
      <c r="F115" s="60">
        <v>31.5</v>
      </c>
      <c r="G115" s="60">
        <v>907.5</v>
      </c>
      <c r="H115" s="60">
        <v>4</v>
      </c>
      <c r="I115" s="60">
        <v>106</v>
      </c>
      <c r="J115" s="63">
        <v>90024</v>
      </c>
      <c r="K115" s="63">
        <v>107683.95</v>
      </c>
      <c r="L115" s="63">
        <v>119998.72500000001</v>
      </c>
      <c r="M115" s="63">
        <v>135408.07500000001</v>
      </c>
      <c r="N115" s="63">
        <v>0</v>
      </c>
      <c r="O115" s="63">
        <v>66396.160000000003</v>
      </c>
      <c r="P115" s="63">
        <v>26581.23</v>
      </c>
      <c r="Q115" s="63">
        <v>0</v>
      </c>
    </row>
    <row r="116" spans="1:17" ht="30" x14ac:dyDescent="0.25">
      <c r="A116" s="55" t="s">
        <v>380</v>
      </c>
      <c r="B116" s="60" t="s">
        <v>142</v>
      </c>
      <c r="C116" s="61" t="s">
        <v>381</v>
      </c>
      <c r="D116" s="62" t="s">
        <v>138</v>
      </c>
      <c r="E116" s="60">
        <v>3</v>
      </c>
      <c r="F116" s="60">
        <v>31.5</v>
      </c>
      <c r="G116" s="60">
        <v>1161.5999999999999</v>
      </c>
      <c r="H116" s="60">
        <v>4</v>
      </c>
      <c r="I116" s="60">
        <v>127</v>
      </c>
      <c r="J116" s="63">
        <v>115230.72</v>
      </c>
      <c r="K116" s="63">
        <v>137835.45600000001</v>
      </c>
      <c r="L116" s="63">
        <v>153598.36799999999</v>
      </c>
      <c r="M116" s="63">
        <v>173322.33600000001</v>
      </c>
      <c r="N116" s="63">
        <v>0</v>
      </c>
      <c r="O116" s="63">
        <v>61498.26</v>
      </c>
      <c r="P116" s="63">
        <v>26581.23</v>
      </c>
      <c r="Q116" s="63">
        <v>0</v>
      </c>
    </row>
    <row r="117" spans="1:17" x14ac:dyDescent="0.25">
      <c r="A117" s="55" t="s">
        <v>382</v>
      </c>
      <c r="B117" s="60" t="s">
        <v>142</v>
      </c>
      <c r="C117" s="61" t="s">
        <v>383</v>
      </c>
      <c r="D117" s="62" t="s">
        <v>138</v>
      </c>
      <c r="E117" s="60">
        <v>4</v>
      </c>
      <c r="F117" s="60">
        <v>31.5</v>
      </c>
      <c r="G117" s="60">
        <v>968</v>
      </c>
      <c r="H117" s="60">
        <v>5</v>
      </c>
      <c r="I117" s="60">
        <v>106</v>
      </c>
      <c r="J117" s="63">
        <v>96025.600000000006</v>
      </c>
      <c r="K117" s="63">
        <v>114862.88</v>
      </c>
      <c r="L117" s="63">
        <v>127998.64</v>
      </c>
      <c r="M117" s="63">
        <v>144435.28</v>
      </c>
      <c r="N117" s="63">
        <v>0</v>
      </c>
      <c r="O117" s="63">
        <v>66396.160000000003</v>
      </c>
      <c r="P117" s="63">
        <v>34649.68</v>
      </c>
      <c r="Q117" s="63">
        <v>0</v>
      </c>
    </row>
    <row r="118" spans="1:17" x14ac:dyDescent="0.25">
      <c r="A118" s="55" t="s">
        <v>384</v>
      </c>
      <c r="B118" s="60" t="s">
        <v>142</v>
      </c>
      <c r="C118" s="61" t="s">
        <v>385</v>
      </c>
      <c r="D118" s="62" t="s">
        <v>138</v>
      </c>
      <c r="E118" s="60">
        <v>4</v>
      </c>
      <c r="F118" s="60">
        <v>31.5</v>
      </c>
      <c r="G118" s="60">
        <v>1210</v>
      </c>
      <c r="H118" s="60">
        <v>5</v>
      </c>
      <c r="I118" s="60">
        <v>107</v>
      </c>
      <c r="J118" s="63">
        <v>120032</v>
      </c>
      <c r="K118" s="63">
        <v>143578.6</v>
      </c>
      <c r="L118" s="63">
        <v>159998.29999999999</v>
      </c>
      <c r="M118" s="63">
        <v>180544.1</v>
      </c>
      <c r="N118" s="63">
        <v>0</v>
      </c>
      <c r="O118" s="63">
        <v>94860.69</v>
      </c>
      <c r="P118" s="63">
        <v>34649.68</v>
      </c>
      <c r="Q118" s="63">
        <v>0</v>
      </c>
    </row>
    <row r="119" spans="1:17" x14ac:dyDescent="0.25">
      <c r="A119" s="55" t="s">
        <v>386</v>
      </c>
      <c r="B119" s="60" t="s">
        <v>142</v>
      </c>
      <c r="C119" s="61" t="s">
        <v>387</v>
      </c>
      <c r="D119" s="62" t="s">
        <v>138</v>
      </c>
      <c r="E119" s="60">
        <v>4</v>
      </c>
      <c r="F119" s="60">
        <v>31.5</v>
      </c>
      <c r="G119" s="60">
        <v>1210</v>
      </c>
      <c r="H119" s="60">
        <v>5</v>
      </c>
      <c r="I119" s="60">
        <v>105</v>
      </c>
      <c r="J119" s="63">
        <v>120032</v>
      </c>
      <c r="K119" s="63">
        <v>143578.6</v>
      </c>
      <c r="L119" s="63">
        <v>159998.29999999999</v>
      </c>
      <c r="M119" s="63">
        <v>180544.1</v>
      </c>
      <c r="N119" s="63">
        <v>0</v>
      </c>
      <c r="O119" s="63">
        <v>47430.29</v>
      </c>
      <c r="P119" s="63">
        <v>34649.68</v>
      </c>
      <c r="Q119" s="63">
        <v>0</v>
      </c>
    </row>
    <row r="120" spans="1:17" x14ac:dyDescent="0.25">
      <c r="A120" s="55" t="s">
        <v>388</v>
      </c>
      <c r="B120" s="60" t="s">
        <v>142</v>
      </c>
      <c r="C120" s="61" t="s">
        <v>389</v>
      </c>
      <c r="D120" s="62" t="s">
        <v>138</v>
      </c>
      <c r="E120" s="60">
        <v>3</v>
      </c>
      <c r="F120" s="60">
        <v>31.5</v>
      </c>
      <c r="G120" s="60">
        <v>631.69000000000005</v>
      </c>
      <c r="H120" s="60">
        <v>4</v>
      </c>
      <c r="I120" s="60">
        <v>172</v>
      </c>
      <c r="J120" s="63">
        <v>62663.648000000001</v>
      </c>
      <c r="K120" s="63">
        <v>74956.335399999996</v>
      </c>
      <c r="L120" s="63">
        <v>83528.368700000006</v>
      </c>
      <c r="M120" s="63">
        <v>94254.464900000006</v>
      </c>
      <c r="N120" s="63">
        <v>0</v>
      </c>
      <c r="O120" s="63">
        <v>62045.53</v>
      </c>
      <c r="P120" s="63">
        <v>26581.23</v>
      </c>
      <c r="Q120" s="63">
        <v>0</v>
      </c>
    </row>
    <row r="121" spans="1:17" x14ac:dyDescent="0.25">
      <c r="A121" s="55" t="s">
        <v>390</v>
      </c>
      <c r="B121" s="60" t="s">
        <v>142</v>
      </c>
      <c r="C121" s="61" t="s">
        <v>391</v>
      </c>
      <c r="D121" s="62" t="s">
        <v>138</v>
      </c>
      <c r="E121" s="60">
        <v>5</v>
      </c>
      <c r="F121" s="60">
        <v>31.5</v>
      </c>
      <c r="G121" s="60">
        <v>1601.02</v>
      </c>
      <c r="H121" s="60">
        <v>6</v>
      </c>
      <c r="I121" s="60">
        <v>175</v>
      </c>
      <c r="J121" s="63">
        <v>158821.18400000001</v>
      </c>
      <c r="K121" s="63">
        <v>189977.03320000001</v>
      </c>
      <c r="L121" s="63">
        <v>211702.87460000001</v>
      </c>
      <c r="M121" s="63">
        <v>238888.1942</v>
      </c>
      <c r="N121" s="63">
        <v>0</v>
      </c>
      <c r="O121" s="63">
        <v>103409.21</v>
      </c>
      <c r="P121" s="63">
        <v>44358.34</v>
      </c>
      <c r="Q121" s="63">
        <v>0</v>
      </c>
    </row>
    <row r="122" spans="1:17" ht="30" x14ac:dyDescent="0.25">
      <c r="A122" s="55" t="s">
        <v>392</v>
      </c>
      <c r="B122" s="60" t="s">
        <v>142</v>
      </c>
      <c r="C122" s="61" t="s">
        <v>393</v>
      </c>
      <c r="D122" s="62" t="s">
        <v>138</v>
      </c>
      <c r="E122" s="60">
        <v>2</v>
      </c>
      <c r="F122" s="60">
        <v>31.5</v>
      </c>
      <c r="G122" s="60">
        <v>525</v>
      </c>
      <c r="H122" s="60">
        <v>3</v>
      </c>
      <c r="I122" s="60">
        <v>126</v>
      </c>
      <c r="J122" s="63">
        <v>52080</v>
      </c>
      <c r="K122" s="63">
        <v>62296.5</v>
      </c>
      <c r="L122" s="63">
        <v>69420.75</v>
      </c>
      <c r="M122" s="63">
        <v>78335.25</v>
      </c>
      <c r="N122" s="63">
        <v>0</v>
      </c>
      <c r="O122" s="63">
        <v>36306.82</v>
      </c>
      <c r="P122" s="63">
        <v>19284.66</v>
      </c>
      <c r="Q122" s="63">
        <v>0</v>
      </c>
    </row>
    <row r="123" spans="1:17" ht="30" x14ac:dyDescent="0.25">
      <c r="A123" s="55" t="s">
        <v>394</v>
      </c>
      <c r="B123" s="60" t="s">
        <v>142</v>
      </c>
      <c r="C123" s="61" t="s">
        <v>395</v>
      </c>
      <c r="D123" s="62" t="s">
        <v>138</v>
      </c>
      <c r="E123" s="60">
        <v>4</v>
      </c>
      <c r="F123" s="60">
        <v>31.5</v>
      </c>
      <c r="G123" s="60">
        <v>768.9</v>
      </c>
      <c r="H123" s="60">
        <v>6</v>
      </c>
      <c r="I123" s="60">
        <v>128</v>
      </c>
      <c r="J123" s="63">
        <v>76274.880000000005</v>
      </c>
      <c r="K123" s="63">
        <v>91237.673999999999</v>
      </c>
      <c r="L123" s="63">
        <v>101671.647</v>
      </c>
      <c r="M123" s="63">
        <v>114727.569</v>
      </c>
      <c r="N123" s="63">
        <v>0</v>
      </c>
      <c r="O123" s="63">
        <v>106858.45</v>
      </c>
      <c r="P123" s="63">
        <v>44358.34</v>
      </c>
      <c r="Q123" s="63">
        <v>0</v>
      </c>
    </row>
    <row r="124" spans="1:17" ht="30" x14ac:dyDescent="0.25">
      <c r="A124" s="55" t="s">
        <v>396</v>
      </c>
      <c r="B124" s="60" t="s">
        <v>142</v>
      </c>
      <c r="C124" s="61" t="s">
        <v>397</v>
      </c>
      <c r="D124" s="62" t="s">
        <v>138</v>
      </c>
      <c r="E124" s="60">
        <v>6</v>
      </c>
      <c r="F124" s="60">
        <v>31.5</v>
      </c>
      <c r="G124" s="60">
        <v>1028.5</v>
      </c>
      <c r="H124" s="60">
        <v>3</v>
      </c>
      <c r="I124" s="60">
        <v>105</v>
      </c>
      <c r="J124" s="63">
        <v>102027.2</v>
      </c>
      <c r="K124" s="63">
        <v>122041.81</v>
      </c>
      <c r="L124" s="63">
        <v>135998.55499999999</v>
      </c>
      <c r="M124" s="63">
        <v>153462.48499999999</v>
      </c>
      <c r="N124" s="63">
        <v>0</v>
      </c>
      <c r="O124" s="63">
        <v>47430.29</v>
      </c>
      <c r="P124" s="63">
        <v>19284.66</v>
      </c>
      <c r="Q124" s="63">
        <v>0</v>
      </c>
    </row>
    <row r="125" spans="1:17" x14ac:dyDescent="0.25">
      <c r="A125" s="55" t="s">
        <v>398</v>
      </c>
      <c r="B125" s="60" t="s">
        <v>142</v>
      </c>
      <c r="C125" s="61" t="s">
        <v>399</v>
      </c>
      <c r="D125" s="62" t="s">
        <v>138</v>
      </c>
      <c r="E125" s="60">
        <v>2</v>
      </c>
      <c r="F125" s="60">
        <v>31.5</v>
      </c>
      <c r="G125" s="60">
        <v>605</v>
      </c>
      <c r="H125" s="60">
        <v>3</v>
      </c>
      <c r="I125" s="60">
        <v>105</v>
      </c>
      <c r="J125" s="63">
        <v>60016</v>
      </c>
      <c r="K125" s="63">
        <v>71789.3</v>
      </c>
      <c r="L125" s="63">
        <v>79999.149999999994</v>
      </c>
      <c r="M125" s="63">
        <v>90272.05</v>
      </c>
      <c r="N125" s="63">
        <v>0</v>
      </c>
      <c r="O125" s="63">
        <v>47430.29</v>
      </c>
      <c r="P125" s="63">
        <v>19284.66</v>
      </c>
      <c r="Q125" s="63">
        <v>0</v>
      </c>
    </row>
    <row r="126" spans="1:17" x14ac:dyDescent="0.25">
      <c r="A126" s="55" t="s">
        <v>400</v>
      </c>
      <c r="B126" s="60" t="s">
        <v>142</v>
      </c>
      <c r="C126" s="61" t="s">
        <v>401</v>
      </c>
      <c r="D126" s="62" t="s">
        <v>402</v>
      </c>
      <c r="E126" s="60">
        <v>1</v>
      </c>
      <c r="F126" s="60">
        <v>31.5</v>
      </c>
      <c r="G126" s="60">
        <v>239.6</v>
      </c>
      <c r="H126" s="60">
        <v>1</v>
      </c>
      <c r="I126" s="60">
        <v>181</v>
      </c>
      <c r="J126" s="63">
        <v>23768.32</v>
      </c>
      <c r="K126" s="63">
        <v>28430.936000000002</v>
      </c>
      <c r="L126" s="63">
        <v>31682.308000000001</v>
      </c>
      <c r="M126" s="63">
        <v>35750.716</v>
      </c>
      <c r="N126" s="63">
        <v>0</v>
      </c>
      <c r="O126" s="63">
        <v>14772.74</v>
      </c>
      <c r="P126" s="63">
        <v>9563.94</v>
      </c>
      <c r="Q126" s="63">
        <v>0</v>
      </c>
    </row>
    <row r="127" spans="1:17" ht="30" x14ac:dyDescent="0.25">
      <c r="A127" s="55" t="s">
        <v>403</v>
      </c>
      <c r="B127" s="60" t="s">
        <v>142</v>
      </c>
      <c r="C127" s="61" t="s">
        <v>404</v>
      </c>
      <c r="D127" s="62" t="s">
        <v>295</v>
      </c>
      <c r="E127" s="60">
        <v>1</v>
      </c>
      <c r="F127" s="60">
        <v>31.5</v>
      </c>
      <c r="G127" s="60">
        <v>370.29</v>
      </c>
      <c r="H127" s="60">
        <v>5</v>
      </c>
      <c r="I127" s="60">
        <v>182</v>
      </c>
      <c r="J127" s="63">
        <v>36732.767999999996</v>
      </c>
      <c r="K127" s="63">
        <v>43938.611400000002</v>
      </c>
      <c r="L127" s="63">
        <v>48963.4467</v>
      </c>
      <c r="M127" s="63">
        <v>55250.9709</v>
      </c>
      <c r="N127" s="63">
        <v>0</v>
      </c>
      <c r="O127" s="63">
        <v>53181.88</v>
      </c>
      <c r="P127" s="63">
        <v>34649.68</v>
      </c>
      <c r="Q127" s="63">
        <v>0</v>
      </c>
    </row>
    <row r="128" spans="1:17" ht="30" x14ac:dyDescent="0.25">
      <c r="A128" s="55" t="s">
        <v>405</v>
      </c>
      <c r="B128" s="60" t="s">
        <v>142</v>
      </c>
      <c r="C128" s="61" t="s">
        <v>406</v>
      </c>
      <c r="D128" s="62" t="s">
        <v>295</v>
      </c>
      <c r="E128" s="60">
        <v>1</v>
      </c>
      <c r="F128" s="60">
        <v>31.5</v>
      </c>
      <c r="G128" s="60">
        <v>370.29</v>
      </c>
      <c r="H128" s="60">
        <v>5</v>
      </c>
      <c r="I128" s="60">
        <v>182</v>
      </c>
      <c r="J128" s="63">
        <v>36732.767999999996</v>
      </c>
      <c r="K128" s="63">
        <v>43938.611400000002</v>
      </c>
      <c r="L128" s="63">
        <v>48963.4467</v>
      </c>
      <c r="M128" s="63">
        <v>55250.9709</v>
      </c>
      <c r="N128" s="63">
        <v>0</v>
      </c>
      <c r="O128" s="63">
        <v>53181.88</v>
      </c>
      <c r="P128" s="63">
        <v>34649.68</v>
      </c>
      <c r="Q128" s="63">
        <v>0</v>
      </c>
    </row>
    <row r="129" spans="1:17" ht="30" x14ac:dyDescent="0.25">
      <c r="A129" s="55" t="s">
        <v>407</v>
      </c>
      <c r="B129" s="60" t="s">
        <v>142</v>
      </c>
      <c r="C129" s="61" t="s">
        <v>408</v>
      </c>
      <c r="D129" s="62" t="s">
        <v>295</v>
      </c>
      <c r="E129" s="60">
        <v>1</v>
      </c>
      <c r="F129" s="60">
        <v>31.5</v>
      </c>
      <c r="G129" s="60">
        <v>1328.71</v>
      </c>
      <c r="H129" s="60">
        <v>6</v>
      </c>
      <c r="I129" s="60">
        <v>183</v>
      </c>
      <c r="J129" s="63">
        <v>131808.03200000001</v>
      </c>
      <c r="K129" s="63">
        <v>157664.7286</v>
      </c>
      <c r="L129" s="63">
        <v>175695.32329999999</v>
      </c>
      <c r="M129" s="63">
        <v>198256.81909999999</v>
      </c>
      <c r="N129" s="63">
        <v>0</v>
      </c>
      <c r="O129" s="63">
        <v>121136.51</v>
      </c>
      <c r="P129" s="63">
        <v>44358.34</v>
      </c>
      <c r="Q129" s="63">
        <v>0</v>
      </c>
    </row>
    <row r="130" spans="1:17" ht="30" x14ac:dyDescent="0.25">
      <c r="A130" s="55" t="s">
        <v>409</v>
      </c>
      <c r="B130" s="60" t="s">
        <v>142</v>
      </c>
      <c r="C130" s="61" t="s">
        <v>410</v>
      </c>
      <c r="D130" s="62" t="s">
        <v>295</v>
      </c>
      <c r="E130" s="60">
        <v>2</v>
      </c>
      <c r="F130" s="60">
        <v>31.5</v>
      </c>
      <c r="G130" s="60">
        <v>609.91</v>
      </c>
      <c r="H130" s="60">
        <v>6</v>
      </c>
      <c r="I130" s="60">
        <v>108</v>
      </c>
      <c r="J130" s="63">
        <v>60503.072</v>
      </c>
      <c r="K130" s="63">
        <v>72371.920599999998</v>
      </c>
      <c r="L130" s="63">
        <v>80648.399300000005</v>
      </c>
      <c r="M130" s="63">
        <v>91004.671100000007</v>
      </c>
      <c r="N130" s="63">
        <v>0</v>
      </c>
      <c r="O130" s="63">
        <v>115153.3</v>
      </c>
      <c r="P130" s="63">
        <v>44358.34</v>
      </c>
      <c r="Q130" s="63">
        <v>0</v>
      </c>
    </row>
    <row r="131" spans="1:17" x14ac:dyDescent="0.25">
      <c r="A131" s="55" t="s">
        <v>411</v>
      </c>
      <c r="B131" s="60" t="s">
        <v>142</v>
      </c>
      <c r="C131" s="61" t="s">
        <v>412</v>
      </c>
      <c r="D131" s="62" t="s">
        <v>138</v>
      </c>
      <c r="E131" s="60">
        <v>2</v>
      </c>
      <c r="F131" s="60">
        <v>31.5</v>
      </c>
      <c r="G131" s="60">
        <v>664</v>
      </c>
      <c r="H131" s="60">
        <v>3</v>
      </c>
      <c r="I131" s="60">
        <v>104</v>
      </c>
      <c r="J131" s="63">
        <v>65868.800000000003</v>
      </c>
      <c r="K131" s="63">
        <v>78790.240000000005</v>
      </c>
      <c r="L131" s="63">
        <v>87800.72</v>
      </c>
      <c r="M131" s="63">
        <v>99075.44</v>
      </c>
      <c r="N131" s="63">
        <v>0</v>
      </c>
      <c r="O131" s="63">
        <v>33182.82</v>
      </c>
      <c r="P131" s="63">
        <v>19284.66</v>
      </c>
      <c r="Q131" s="63">
        <v>0</v>
      </c>
    </row>
    <row r="132" spans="1:17" x14ac:dyDescent="0.25">
      <c r="A132" s="55" t="s">
        <v>413</v>
      </c>
      <c r="B132" s="60" t="s">
        <v>142</v>
      </c>
      <c r="C132" s="61" t="s">
        <v>414</v>
      </c>
      <c r="D132" s="62" t="s">
        <v>138</v>
      </c>
      <c r="E132" s="60">
        <v>1</v>
      </c>
      <c r="F132" s="60">
        <v>31.5</v>
      </c>
      <c r="G132" s="60">
        <v>330</v>
      </c>
      <c r="H132" s="60">
        <v>3</v>
      </c>
      <c r="I132" s="60">
        <v>104</v>
      </c>
      <c r="J132" s="63">
        <v>32736</v>
      </c>
      <c r="K132" s="63">
        <v>39157.800000000003</v>
      </c>
      <c r="L132" s="63">
        <v>43635.9</v>
      </c>
      <c r="M132" s="63">
        <v>49239.3</v>
      </c>
      <c r="N132" s="63">
        <v>0</v>
      </c>
      <c r="O132" s="63">
        <v>33182.82</v>
      </c>
      <c r="P132" s="63">
        <v>19284.66</v>
      </c>
      <c r="Q132" s="63">
        <v>0</v>
      </c>
    </row>
    <row r="133" spans="1:17" x14ac:dyDescent="0.25">
      <c r="A133" s="55" t="s">
        <v>415</v>
      </c>
      <c r="B133" s="60" t="s">
        <v>142</v>
      </c>
      <c r="C133" s="61" t="s">
        <v>416</v>
      </c>
      <c r="D133" s="62" t="s">
        <v>138</v>
      </c>
      <c r="E133" s="60">
        <v>1</v>
      </c>
      <c r="F133" s="60">
        <v>31.5</v>
      </c>
      <c r="G133" s="60">
        <v>256</v>
      </c>
      <c r="H133" s="60">
        <v>4</v>
      </c>
      <c r="I133" s="60">
        <v>103</v>
      </c>
      <c r="J133" s="63">
        <v>25395.200000000001</v>
      </c>
      <c r="K133" s="63">
        <v>30376.959999999999</v>
      </c>
      <c r="L133" s="63">
        <v>33850.879999999997</v>
      </c>
      <c r="M133" s="63">
        <v>38197.760000000002</v>
      </c>
      <c r="N133" s="63">
        <v>0</v>
      </c>
      <c r="O133" s="63">
        <v>21830.51</v>
      </c>
      <c r="P133" s="63">
        <v>26581.23</v>
      </c>
      <c r="Q133" s="63">
        <v>0</v>
      </c>
    </row>
    <row r="134" spans="1:17" x14ac:dyDescent="0.25">
      <c r="A134" s="55" t="s">
        <v>417</v>
      </c>
      <c r="B134" s="60" t="s">
        <v>142</v>
      </c>
      <c r="C134" s="61" t="s">
        <v>418</v>
      </c>
      <c r="D134" s="62" t="s">
        <v>138</v>
      </c>
      <c r="E134" s="60">
        <v>1</v>
      </c>
      <c r="F134" s="60">
        <v>31.5</v>
      </c>
      <c r="G134" s="60">
        <v>495</v>
      </c>
      <c r="H134" s="60">
        <v>4</v>
      </c>
      <c r="I134" s="60">
        <v>104</v>
      </c>
      <c r="J134" s="63">
        <v>49104</v>
      </c>
      <c r="K134" s="63">
        <v>58736.7</v>
      </c>
      <c r="L134" s="63">
        <v>65453.85</v>
      </c>
      <c r="M134" s="63">
        <v>73858.95</v>
      </c>
      <c r="N134" s="63">
        <v>0</v>
      </c>
      <c r="O134" s="63">
        <v>33182.82</v>
      </c>
      <c r="P134" s="63">
        <v>26581.23</v>
      </c>
      <c r="Q134" s="63">
        <v>0</v>
      </c>
    </row>
    <row r="135" spans="1:17" x14ac:dyDescent="0.25">
      <c r="A135" s="55" t="s">
        <v>419</v>
      </c>
      <c r="B135" s="60" t="s">
        <v>142</v>
      </c>
      <c r="C135" s="61" t="s">
        <v>420</v>
      </c>
      <c r="D135" s="62" t="s">
        <v>138</v>
      </c>
      <c r="E135" s="60">
        <v>1</v>
      </c>
      <c r="F135" s="60">
        <v>31.5</v>
      </c>
      <c r="G135" s="60">
        <v>440</v>
      </c>
      <c r="H135" s="60">
        <v>3</v>
      </c>
      <c r="I135" s="60">
        <v>103</v>
      </c>
      <c r="J135" s="63">
        <v>43648</v>
      </c>
      <c r="K135" s="63">
        <v>52210.400000000001</v>
      </c>
      <c r="L135" s="63">
        <v>58181.2</v>
      </c>
      <c r="M135" s="63">
        <v>65652.399999999994</v>
      </c>
      <c r="N135" s="63">
        <v>0</v>
      </c>
      <c r="O135" s="63">
        <v>21830.51</v>
      </c>
      <c r="P135" s="63">
        <v>19284.66</v>
      </c>
      <c r="Q135" s="63">
        <v>0</v>
      </c>
    </row>
    <row r="136" spans="1:17" x14ac:dyDescent="0.25">
      <c r="A136" s="55" t="s">
        <v>421</v>
      </c>
      <c r="B136" s="60" t="s">
        <v>142</v>
      </c>
      <c r="C136" s="61" t="s">
        <v>422</v>
      </c>
      <c r="D136" s="62" t="s">
        <v>138</v>
      </c>
      <c r="E136" s="60">
        <v>2</v>
      </c>
      <c r="F136" s="60">
        <v>31.5</v>
      </c>
      <c r="G136" s="60">
        <v>800</v>
      </c>
      <c r="H136" s="60">
        <v>4</v>
      </c>
      <c r="I136" s="60">
        <v>104</v>
      </c>
      <c r="J136" s="63">
        <v>79360</v>
      </c>
      <c r="K136" s="63">
        <v>94928</v>
      </c>
      <c r="L136" s="63">
        <v>105784</v>
      </c>
      <c r="M136" s="63">
        <v>119368</v>
      </c>
      <c r="N136" s="63">
        <v>0</v>
      </c>
      <c r="O136" s="63">
        <v>33182.82</v>
      </c>
      <c r="P136" s="63">
        <v>26581.23</v>
      </c>
      <c r="Q136" s="63">
        <v>0</v>
      </c>
    </row>
    <row r="137" spans="1:17" x14ac:dyDescent="0.25">
      <c r="A137" s="55" t="s">
        <v>423</v>
      </c>
      <c r="B137" s="60" t="s">
        <v>142</v>
      </c>
      <c r="C137" s="61" t="s">
        <v>424</v>
      </c>
      <c r="D137" s="62" t="s">
        <v>138</v>
      </c>
      <c r="E137" s="60">
        <v>5</v>
      </c>
      <c r="F137" s="60">
        <v>31.5</v>
      </c>
      <c r="G137" s="60">
        <v>1200</v>
      </c>
      <c r="H137" s="60">
        <v>5</v>
      </c>
      <c r="I137" s="60">
        <v>106</v>
      </c>
      <c r="J137" s="63">
        <v>119040</v>
      </c>
      <c r="K137" s="63">
        <v>142392</v>
      </c>
      <c r="L137" s="63">
        <v>158676</v>
      </c>
      <c r="M137" s="63">
        <v>179052</v>
      </c>
      <c r="N137" s="63">
        <v>0</v>
      </c>
      <c r="O137" s="63">
        <v>66396.160000000003</v>
      </c>
      <c r="P137" s="63">
        <v>34649.68</v>
      </c>
      <c r="Q137" s="63">
        <v>0</v>
      </c>
    </row>
    <row r="138" spans="1:17" x14ac:dyDescent="0.25">
      <c r="A138" s="55" t="s">
        <v>425</v>
      </c>
      <c r="B138" s="60" t="s">
        <v>142</v>
      </c>
      <c r="C138" s="61" t="s">
        <v>426</v>
      </c>
      <c r="D138" s="62" t="s">
        <v>138</v>
      </c>
      <c r="E138" s="60">
        <v>2</v>
      </c>
      <c r="F138" s="60">
        <v>31.5</v>
      </c>
      <c r="G138" s="60">
        <v>500</v>
      </c>
      <c r="H138" s="60">
        <v>3</v>
      </c>
      <c r="I138" s="60">
        <v>104</v>
      </c>
      <c r="J138" s="63">
        <v>49600</v>
      </c>
      <c r="K138" s="63">
        <v>59330</v>
      </c>
      <c r="L138" s="63">
        <v>66115</v>
      </c>
      <c r="M138" s="63">
        <v>74605</v>
      </c>
      <c r="N138" s="63">
        <v>0</v>
      </c>
      <c r="O138" s="63">
        <v>33182.82</v>
      </c>
      <c r="P138" s="63">
        <v>19284.66</v>
      </c>
      <c r="Q138" s="63">
        <v>0</v>
      </c>
    </row>
    <row r="139" spans="1:17" x14ac:dyDescent="0.25">
      <c r="A139" s="55" t="s">
        <v>427</v>
      </c>
      <c r="B139" s="60" t="s">
        <v>142</v>
      </c>
      <c r="C139" s="61" t="s">
        <v>428</v>
      </c>
      <c r="D139" s="62" t="s">
        <v>138</v>
      </c>
      <c r="E139" s="60">
        <v>1</v>
      </c>
      <c r="F139" s="60">
        <v>31.5</v>
      </c>
      <c r="G139" s="60">
        <v>264</v>
      </c>
      <c r="H139" s="60">
        <v>2</v>
      </c>
      <c r="I139" s="60">
        <v>102</v>
      </c>
      <c r="J139" s="63">
        <v>26188.799999999999</v>
      </c>
      <c r="K139" s="63">
        <v>31326.240000000002</v>
      </c>
      <c r="L139" s="63">
        <v>34908.720000000001</v>
      </c>
      <c r="M139" s="63">
        <v>39391.440000000002</v>
      </c>
      <c r="N139" s="63">
        <v>0</v>
      </c>
      <c r="O139" s="63">
        <v>11397.74</v>
      </c>
      <c r="P139" s="63">
        <v>13652.43</v>
      </c>
      <c r="Q139" s="63">
        <v>0</v>
      </c>
    </row>
    <row r="140" spans="1:17" x14ac:dyDescent="0.25">
      <c r="A140" s="55" t="s">
        <v>429</v>
      </c>
      <c r="B140" s="60" t="s">
        <v>142</v>
      </c>
      <c r="C140" s="61" t="s">
        <v>430</v>
      </c>
      <c r="D140" s="62" t="s">
        <v>138</v>
      </c>
      <c r="E140" s="60">
        <v>2</v>
      </c>
      <c r="F140" s="60">
        <v>0</v>
      </c>
      <c r="G140" s="60">
        <v>521.4</v>
      </c>
      <c r="H140" s="60">
        <v>0</v>
      </c>
      <c r="I140" s="60">
        <v>106</v>
      </c>
      <c r="J140" s="63">
        <v>51722.879999999997</v>
      </c>
      <c r="K140" s="63">
        <v>61869.324000000001</v>
      </c>
      <c r="L140" s="63">
        <v>68944.721999999994</v>
      </c>
      <c r="M140" s="63">
        <v>77798.093999999997</v>
      </c>
      <c r="N140" s="63">
        <v>0</v>
      </c>
      <c r="O140" s="63">
        <v>66396.160000000003</v>
      </c>
      <c r="P140" s="63">
        <v>0</v>
      </c>
      <c r="Q140" s="63">
        <v>0</v>
      </c>
    </row>
    <row r="141" spans="1:17" x14ac:dyDescent="0.25">
      <c r="A141" s="55" t="s">
        <v>431</v>
      </c>
      <c r="B141" s="60" t="s">
        <v>142</v>
      </c>
      <c r="C141" s="61" t="s">
        <v>432</v>
      </c>
      <c r="D141" s="62" t="s">
        <v>138</v>
      </c>
      <c r="E141" s="60">
        <v>2</v>
      </c>
      <c r="F141" s="60">
        <v>0</v>
      </c>
      <c r="G141" s="60">
        <v>730.4</v>
      </c>
      <c r="H141" s="60">
        <v>4</v>
      </c>
      <c r="I141" s="60">
        <v>201</v>
      </c>
      <c r="J141" s="63">
        <v>72455.679999999993</v>
      </c>
      <c r="K141" s="63">
        <v>86669.263999999996</v>
      </c>
      <c r="L141" s="63">
        <v>96580.792000000001</v>
      </c>
      <c r="M141" s="63">
        <v>108982.984</v>
      </c>
      <c r="N141" s="63">
        <v>0</v>
      </c>
      <c r="O141" s="63">
        <v>62607.98</v>
      </c>
      <c r="P141" s="63">
        <v>26581.23</v>
      </c>
      <c r="Q141" s="63">
        <v>0</v>
      </c>
    </row>
    <row r="142" spans="1:17" x14ac:dyDescent="0.25">
      <c r="A142" s="55" t="s">
        <v>433</v>
      </c>
      <c r="B142" s="60" t="s">
        <v>142</v>
      </c>
      <c r="C142" s="61" t="s">
        <v>434</v>
      </c>
      <c r="D142" s="62" t="s">
        <v>138</v>
      </c>
      <c r="E142" s="60">
        <v>2</v>
      </c>
      <c r="F142" s="60">
        <v>31.5</v>
      </c>
      <c r="G142" s="60">
        <v>858</v>
      </c>
      <c r="H142" s="60">
        <v>5</v>
      </c>
      <c r="I142" s="60">
        <v>202</v>
      </c>
      <c r="J142" s="63">
        <v>85113.600000000006</v>
      </c>
      <c r="K142" s="63">
        <v>101810.28</v>
      </c>
      <c r="L142" s="63">
        <v>113453.34</v>
      </c>
      <c r="M142" s="63">
        <v>128022.18</v>
      </c>
      <c r="N142" s="63">
        <v>0</v>
      </c>
      <c r="O142" s="63">
        <v>70509.440000000002</v>
      </c>
      <c r="P142" s="63">
        <v>34649.68</v>
      </c>
      <c r="Q142" s="63">
        <v>0</v>
      </c>
    </row>
    <row r="143" spans="1:17" x14ac:dyDescent="0.25">
      <c r="A143" s="55" t="s">
        <v>435</v>
      </c>
      <c r="B143" s="60" t="s">
        <v>142</v>
      </c>
      <c r="C143" s="61" t="s">
        <v>436</v>
      </c>
      <c r="D143" s="62" t="s">
        <v>138</v>
      </c>
      <c r="E143" s="60">
        <v>2</v>
      </c>
      <c r="F143" s="60">
        <v>0</v>
      </c>
      <c r="G143" s="60">
        <v>664</v>
      </c>
      <c r="H143" s="60">
        <v>4</v>
      </c>
      <c r="I143" s="60">
        <v>106</v>
      </c>
      <c r="J143" s="63">
        <v>65868.800000000003</v>
      </c>
      <c r="K143" s="63">
        <v>78790.240000000005</v>
      </c>
      <c r="L143" s="63">
        <v>87800.72</v>
      </c>
      <c r="M143" s="63">
        <v>99075.44</v>
      </c>
      <c r="N143" s="63">
        <v>0</v>
      </c>
      <c r="O143" s="63">
        <v>66396.160000000003</v>
      </c>
      <c r="P143" s="63">
        <v>26581.23</v>
      </c>
      <c r="Q143" s="63">
        <v>0</v>
      </c>
    </row>
    <row r="144" spans="1:17" x14ac:dyDescent="0.25">
      <c r="A144" s="55" t="s">
        <v>437</v>
      </c>
      <c r="B144" s="60" t="s">
        <v>142</v>
      </c>
      <c r="C144" s="61" t="s">
        <v>438</v>
      </c>
      <c r="D144" s="62" t="s">
        <v>138</v>
      </c>
      <c r="E144" s="60">
        <v>2</v>
      </c>
      <c r="F144" s="60">
        <v>31.5</v>
      </c>
      <c r="G144" s="60">
        <v>605</v>
      </c>
      <c r="H144" s="60">
        <v>3</v>
      </c>
      <c r="I144" s="60">
        <v>104</v>
      </c>
      <c r="J144" s="63">
        <v>60016</v>
      </c>
      <c r="K144" s="63">
        <v>71789.3</v>
      </c>
      <c r="L144" s="63">
        <v>79999.149999999994</v>
      </c>
      <c r="M144" s="63">
        <v>90272.05</v>
      </c>
      <c r="N144" s="63">
        <v>0</v>
      </c>
      <c r="O144" s="63">
        <v>33182.82</v>
      </c>
      <c r="P144" s="63">
        <v>19284.66</v>
      </c>
      <c r="Q144" s="63">
        <v>0</v>
      </c>
    </row>
    <row r="145" spans="1:17" x14ac:dyDescent="0.25">
      <c r="A145" s="55" t="s">
        <v>439</v>
      </c>
      <c r="B145" s="60" t="s">
        <v>142</v>
      </c>
      <c r="C145" s="61" t="s">
        <v>440</v>
      </c>
      <c r="D145" s="62" t="s">
        <v>138</v>
      </c>
      <c r="E145" s="60">
        <v>1</v>
      </c>
      <c r="F145" s="60">
        <v>31.5</v>
      </c>
      <c r="G145" s="60">
        <v>385</v>
      </c>
      <c r="H145" s="60">
        <v>2</v>
      </c>
      <c r="I145" s="60">
        <v>103</v>
      </c>
      <c r="J145" s="63">
        <v>38192</v>
      </c>
      <c r="K145" s="63">
        <v>45684.1</v>
      </c>
      <c r="L145" s="63">
        <v>50908.55</v>
      </c>
      <c r="M145" s="63">
        <v>57445.85</v>
      </c>
      <c r="N145" s="63">
        <v>0</v>
      </c>
      <c r="O145" s="63">
        <v>21830.51</v>
      </c>
      <c r="P145" s="63">
        <v>13652.43</v>
      </c>
      <c r="Q145" s="63">
        <v>0</v>
      </c>
    </row>
    <row r="146" spans="1:17" ht="30" x14ac:dyDescent="0.25">
      <c r="A146" s="55" t="s">
        <v>441</v>
      </c>
      <c r="B146" s="60" t="s">
        <v>146</v>
      </c>
      <c r="C146" s="61" t="s">
        <v>442</v>
      </c>
      <c r="D146" s="62" t="s">
        <v>138</v>
      </c>
      <c r="E146" s="60" t="s">
        <v>138</v>
      </c>
      <c r="F146" s="60">
        <v>0</v>
      </c>
      <c r="G146" s="60">
        <v>0</v>
      </c>
      <c r="H146" s="60">
        <v>0</v>
      </c>
      <c r="I146" s="60">
        <v>113</v>
      </c>
      <c r="J146" s="63">
        <v>0</v>
      </c>
      <c r="K146" s="63">
        <v>0</v>
      </c>
      <c r="L146" s="63">
        <v>0</v>
      </c>
      <c r="M146" s="63">
        <v>0</v>
      </c>
      <c r="N146" s="63">
        <v>0</v>
      </c>
      <c r="O146" s="63">
        <v>19599.36</v>
      </c>
      <c r="P146" s="63">
        <v>0</v>
      </c>
      <c r="Q146" s="63">
        <v>0</v>
      </c>
    </row>
    <row r="147" spans="1:17" ht="45" x14ac:dyDescent="0.25">
      <c r="A147" s="55" t="s">
        <v>443</v>
      </c>
      <c r="B147" s="60" t="s">
        <v>142</v>
      </c>
      <c r="C147" s="61" t="s">
        <v>444</v>
      </c>
      <c r="D147" s="62" t="s">
        <v>445</v>
      </c>
      <c r="E147" s="60">
        <v>2</v>
      </c>
      <c r="F147" s="60">
        <v>0</v>
      </c>
      <c r="G147" s="60">
        <v>0</v>
      </c>
      <c r="H147" s="60">
        <v>0</v>
      </c>
      <c r="I147" s="60">
        <v>170</v>
      </c>
      <c r="J147" s="63">
        <v>0</v>
      </c>
      <c r="K147" s="63">
        <v>0</v>
      </c>
      <c r="L147" s="63">
        <v>0</v>
      </c>
      <c r="M147" s="63">
        <v>0</v>
      </c>
      <c r="N147" s="63">
        <v>0</v>
      </c>
      <c r="O147" s="63">
        <v>5909.1</v>
      </c>
      <c r="P147" s="63">
        <v>0</v>
      </c>
      <c r="Q147" s="63">
        <v>0</v>
      </c>
    </row>
    <row r="148" spans="1:17" x14ac:dyDescent="0.25">
      <c r="A148" s="55" t="s">
        <v>446</v>
      </c>
      <c r="B148" s="60" t="s">
        <v>142</v>
      </c>
      <c r="C148" s="61" t="s">
        <v>447</v>
      </c>
      <c r="D148" s="62" t="s">
        <v>138</v>
      </c>
      <c r="E148" s="60">
        <v>1</v>
      </c>
      <c r="F148" s="60">
        <v>0</v>
      </c>
      <c r="G148" s="60">
        <v>0</v>
      </c>
      <c r="H148" s="60">
        <v>0</v>
      </c>
      <c r="I148" s="60">
        <v>115</v>
      </c>
      <c r="J148" s="63">
        <v>0</v>
      </c>
      <c r="K148" s="63">
        <v>0</v>
      </c>
      <c r="L148" s="63">
        <v>0</v>
      </c>
      <c r="M148" s="63">
        <v>0</v>
      </c>
      <c r="N148" s="63">
        <v>0</v>
      </c>
      <c r="O148" s="63">
        <v>14798.2</v>
      </c>
      <c r="P148" s="63">
        <v>0</v>
      </c>
      <c r="Q148" s="63">
        <v>0</v>
      </c>
    </row>
    <row r="149" spans="1:17" x14ac:dyDescent="0.25">
      <c r="A149" s="55" t="s">
        <v>448</v>
      </c>
      <c r="B149" s="60" t="s">
        <v>142</v>
      </c>
      <c r="C149" s="61" t="s">
        <v>449</v>
      </c>
      <c r="D149" s="62" t="s">
        <v>138</v>
      </c>
      <c r="E149" s="60">
        <v>1</v>
      </c>
      <c r="F149" s="60">
        <v>31.5</v>
      </c>
      <c r="G149" s="60">
        <v>440</v>
      </c>
      <c r="H149" s="60">
        <v>3</v>
      </c>
      <c r="I149" s="60">
        <v>104</v>
      </c>
      <c r="J149" s="63">
        <v>43648</v>
      </c>
      <c r="K149" s="63">
        <v>52210.400000000001</v>
      </c>
      <c r="L149" s="63">
        <v>58181.2</v>
      </c>
      <c r="M149" s="63">
        <v>65652.399999999994</v>
      </c>
      <c r="N149" s="63">
        <v>0</v>
      </c>
      <c r="O149" s="63">
        <v>33182.82</v>
      </c>
      <c r="P149" s="63">
        <v>19284.66</v>
      </c>
      <c r="Q149" s="63">
        <v>0</v>
      </c>
    </row>
    <row r="150" spans="1:17" ht="30" x14ac:dyDescent="0.25">
      <c r="A150" s="55" t="s">
        <v>450</v>
      </c>
      <c r="B150" s="60" t="s">
        <v>142</v>
      </c>
      <c r="C150" s="61" t="s">
        <v>451</v>
      </c>
      <c r="D150" s="62" t="s">
        <v>452</v>
      </c>
      <c r="E150" s="60">
        <v>1</v>
      </c>
      <c r="F150" s="60">
        <v>31.5</v>
      </c>
      <c r="G150" s="60">
        <v>356.44</v>
      </c>
      <c r="H150" s="60">
        <v>4</v>
      </c>
      <c r="I150" s="60">
        <v>189</v>
      </c>
      <c r="J150" s="63">
        <v>35358.847999999998</v>
      </c>
      <c r="K150" s="63">
        <v>42295.170400000003</v>
      </c>
      <c r="L150" s="63">
        <v>47132.061199999996</v>
      </c>
      <c r="M150" s="63">
        <v>53184.412400000001</v>
      </c>
      <c r="N150" s="63">
        <v>0</v>
      </c>
      <c r="O150" s="63">
        <v>38409.14</v>
      </c>
      <c r="P150" s="63">
        <v>26581.23</v>
      </c>
      <c r="Q150" s="63">
        <v>0</v>
      </c>
    </row>
    <row r="151" spans="1:17" x14ac:dyDescent="0.25">
      <c r="A151" s="55" t="s">
        <v>453</v>
      </c>
      <c r="B151" s="60" t="s">
        <v>142</v>
      </c>
      <c r="C151" s="61" t="s">
        <v>454</v>
      </c>
      <c r="D151" s="62" t="s">
        <v>138</v>
      </c>
      <c r="E151" s="60">
        <v>4</v>
      </c>
      <c r="F151" s="60">
        <v>31.5</v>
      </c>
      <c r="G151" s="60">
        <v>1300</v>
      </c>
      <c r="H151" s="60">
        <v>6</v>
      </c>
      <c r="I151" s="60">
        <v>122</v>
      </c>
      <c r="J151" s="63">
        <v>128960</v>
      </c>
      <c r="K151" s="63">
        <v>154258</v>
      </c>
      <c r="L151" s="63">
        <v>171899</v>
      </c>
      <c r="M151" s="63">
        <v>193973</v>
      </c>
      <c r="N151" s="63">
        <v>0</v>
      </c>
      <c r="O151" s="63">
        <v>113690.76</v>
      </c>
      <c r="P151" s="63">
        <v>44358.34</v>
      </c>
      <c r="Q151" s="63">
        <v>0</v>
      </c>
    </row>
    <row r="152" spans="1:17" ht="30" x14ac:dyDescent="0.25">
      <c r="A152" s="55" t="s">
        <v>455</v>
      </c>
      <c r="B152" s="60" t="s">
        <v>142</v>
      </c>
      <c r="C152" s="61" t="s">
        <v>456</v>
      </c>
      <c r="D152" s="62" t="s">
        <v>457</v>
      </c>
      <c r="E152" s="60">
        <v>1</v>
      </c>
      <c r="F152" s="60">
        <v>31.5</v>
      </c>
      <c r="G152" s="60">
        <v>356.44</v>
      </c>
      <c r="H152" s="60">
        <v>3</v>
      </c>
      <c r="I152" s="60">
        <v>171</v>
      </c>
      <c r="J152" s="63">
        <v>35358.847999999998</v>
      </c>
      <c r="K152" s="63">
        <v>42295.170400000003</v>
      </c>
      <c r="L152" s="63">
        <v>47132.061199999996</v>
      </c>
      <c r="M152" s="63">
        <v>53184.412400000001</v>
      </c>
      <c r="N152" s="63">
        <v>0</v>
      </c>
      <c r="O152" s="63">
        <v>35454.589999999997</v>
      </c>
      <c r="P152" s="63">
        <v>19284.66</v>
      </c>
      <c r="Q152" s="63">
        <v>0</v>
      </c>
    </row>
    <row r="153" spans="1:17" ht="45" x14ac:dyDescent="0.25">
      <c r="A153" s="55" t="s">
        <v>458</v>
      </c>
      <c r="B153" s="60" t="s">
        <v>142</v>
      </c>
      <c r="C153" s="61" t="s">
        <v>459</v>
      </c>
      <c r="D153" s="62" t="s">
        <v>460</v>
      </c>
      <c r="E153" s="60">
        <v>1</v>
      </c>
      <c r="F153" s="60">
        <v>31.5</v>
      </c>
      <c r="G153" s="60">
        <v>465.45</v>
      </c>
      <c r="H153" s="60">
        <v>4</v>
      </c>
      <c r="I153" s="60">
        <v>187</v>
      </c>
      <c r="J153" s="63">
        <v>46172.639999999999</v>
      </c>
      <c r="K153" s="63">
        <v>55230.296999999999</v>
      </c>
      <c r="L153" s="63">
        <v>61546.453500000003</v>
      </c>
      <c r="M153" s="63">
        <v>69449.794500000004</v>
      </c>
      <c r="N153" s="63">
        <v>0</v>
      </c>
      <c r="O153" s="63">
        <v>51677.51</v>
      </c>
      <c r="P153" s="63">
        <v>26581.23</v>
      </c>
      <c r="Q153" s="63">
        <v>0</v>
      </c>
    </row>
    <row r="154" spans="1:17" ht="45" x14ac:dyDescent="0.25">
      <c r="A154" s="55" t="s">
        <v>461</v>
      </c>
      <c r="B154" s="60" t="s">
        <v>142</v>
      </c>
      <c r="C154" s="61" t="s">
        <v>462</v>
      </c>
      <c r="D154" s="62" t="s">
        <v>463</v>
      </c>
      <c r="E154" s="60">
        <v>2</v>
      </c>
      <c r="F154" s="60">
        <v>31.5</v>
      </c>
      <c r="G154" s="60">
        <v>1000.02</v>
      </c>
      <c r="H154" s="60">
        <v>6</v>
      </c>
      <c r="I154" s="60">
        <v>188</v>
      </c>
      <c r="J154" s="63">
        <v>99201.983999999997</v>
      </c>
      <c r="K154" s="63">
        <v>118662.3732</v>
      </c>
      <c r="L154" s="63">
        <v>132232.6446</v>
      </c>
      <c r="M154" s="63">
        <v>149212.98420000001</v>
      </c>
      <c r="N154" s="63">
        <v>0</v>
      </c>
      <c r="O154" s="63">
        <v>65156.67</v>
      </c>
      <c r="P154" s="63">
        <v>44358.34</v>
      </c>
      <c r="Q154" s="63">
        <v>0</v>
      </c>
    </row>
    <row r="155" spans="1:17" x14ac:dyDescent="0.25">
      <c r="A155" s="55" t="s">
        <v>464</v>
      </c>
      <c r="B155" s="60" t="s">
        <v>142</v>
      </c>
      <c r="C155" s="61" t="s">
        <v>465</v>
      </c>
      <c r="D155" s="62" t="s">
        <v>138</v>
      </c>
      <c r="E155" s="60">
        <v>4</v>
      </c>
      <c r="F155" s="60">
        <v>31.5</v>
      </c>
      <c r="G155" s="60">
        <v>1100</v>
      </c>
      <c r="H155" s="60">
        <v>5</v>
      </c>
      <c r="I155" s="60">
        <v>105</v>
      </c>
      <c r="J155" s="63">
        <v>109120</v>
      </c>
      <c r="K155" s="63">
        <v>130526</v>
      </c>
      <c r="L155" s="63">
        <v>145453</v>
      </c>
      <c r="M155" s="63">
        <v>164131</v>
      </c>
      <c r="N155" s="63">
        <v>0</v>
      </c>
      <c r="O155" s="63">
        <v>47430.29</v>
      </c>
      <c r="P155" s="63">
        <v>34649.68</v>
      </c>
      <c r="Q155" s="63">
        <v>0</v>
      </c>
    </row>
    <row r="156" spans="1:17" x14ac:dyDescent="0.25">
      <c r="A156" s="55" t="s">
        <v>466</v>
      </c>
      <c r="B156" s="60" t="s">
        <v>142</v>
      </c>
      <c r="C156" s="61" t="s">
        <v>467</v>
      </c>
      <c r="D156" s="62" t="s">
        <v>138</v>
      </c>
      <c r="E156" s="60">
        <v>2</v>
      </c>
      <c r="F156" s="60">
        <v>31.5</v>
      </c>
      <c r="G156" s="60">
        <v>650</v>
      </c>
      <c r="H156" s="60">
        <v>4</v>
      </c>
      <c r="I156" s="60">
        <v>105</v>
      </c>
      <c r="J156" s="63">
        <v>64480</v>
      </c>
      <c r="K156" s="63">
        <v>77129</v>
      </c>
      <c r="L156" s="63">
        <v>85949.5</v>
      </c>
      <c r="M156" s="63">
        <v>96986.5</v>
      </c>
      <c r="N156" s="63">
        <v>0</v>
      </c>
      <c r="O156" s="63">
        <v>47430.29</v>
      </c>
      <c r="P156" s="63">
        <v>26581.23</v>
      </c>
      <c r="Q156" s="63">
        <v>0</v>
      </c>
    </row>
    <row r="157" spans="1:17" x14ac:dyDescent="0.25">
      <c r="A157" s="55" t="s">
        <v>468</v>
      </c>
      <c r="B157" s="60" t="s">
        <v>142</v>
      </c>
      <c r="C157" s="61" t="s">
        <v>469</v>
      </c>
      <c r="D157" s="62" t="s">
        <v>138</v>
      </c>
      <c r="E157" s="60">
        <v>1</v>
      </c>
      <c r="F157" s="60">
        <v>31.5</v>
      </c>
      <c r="G157" s="60">
        <v>330</v>
      </c>
      <c r="H157" s="60">
        <v>4</v>
      </c>
      <c r="I157" s="60">
        <v>104</v>
      </c>
      <c r="J157" s="63">
        <v>32736</v>
      </c>
      <c r="K157" s="63">
        <v>39157.800000000003</v>
      </c>
      <c r="L157" s="63">
        <v>43635.9</v>
      </c>
      <c r="M157" s="63">
        <v>49239.3</v>
      </c>
      <c r="N157" s="63">
        <v>0</v>
      </c>
      <c r="O157" s="63">
        <v>33182.82</v>
      </c>
      <c r="P157" s="63">
        <v>26581.23</v>
      </c>
      <c r="Q157" s="63">
        <v>0</v>
      </c>
    </row>
    <row r="158" spans="1:17" x14ac:dyDescent="0.25">
      <c r="A158" s="55" t="s">
        <v>470</v>
      </c>
      <c r="B158" s="60" t="s">
        <v>142</v>
      </c>
      <c r="C158" s="61" t="s">
        <v>471</v>
      </c>
      <c r="D158" s="62" t="s">
        <v>138</v>
      </c>
      <c r="E158" s="60">
        <v>1</v>
      </c>
      <c r="F158" s="60">
        <v>31.5</v>
      </c>
      <c r="G158" s="60">
        <v>368.5</v>
      </c>
      <c r="H158" s="60">
        <v>2</v>
      </c>
      <c r="I158" s="60">
        <v>203</v>
      </c>
      <c r="J158" s="63">
        <v>36555.199999999997</v>
      </c>
      <c r="K158" s="63">
        <v>43726.21</v>
      </c>
      <c r="L158" s="63">
        <v>48726.754999999997</v>
      </c>
      <c r="M158" s="63">
        <v>54983.885000000002</v>
      </c>
      <c r="N158" s="63">
        <v>0</v>
      </c>
      <c r="O158" s="63">
        <v>18740.439999999999</v>
      </c>
      <c r="P158" s="63">
        <v>13652.43</v>
      </c>
      <c r="Q158" s="63">
        <v>0</v>
      </c>
    </row>
    <row r="159" spans="1:17" x14ac:dyDescent="0.25">
      <c r="A159" s="55" t="s">
        <v>472</v>
      </c>
      <c r="B159" s="60" t="s">
        <v>150</v>
      </c>
      <c r="C159" s="61" t="s">
        <v>473</v>
      </c>
      <c r="D159" s="62" t="s">
        <v>138</v>
      </c>
      <c r="E159" s="60">
        <v>1</v>
      </c>
      <c r="F159" s="60">
        <v>31.5</v>
      </c>
      <c r="G159" s="60">
        <v>86</v>
      </c>
      <c r="H159" s="60">
        <v>0</v>
      </c>
      <c r="I159" s="60">
        <v>17</v>
      </c>
      <c r="J159" s="63">
        <v>8696.32</v>
      </c>
      <c r="K159" s="63">
        <v>10387.08</v>
      </c>
      <c r="L159" s="63">
        <v>11815.54</v>
      </c>
      <c r="M159" s="63">
        <v>13232.82</v>
      </c>
      <c r="N159" s="63">
        <v>0</v>
      </c>
      <c r="O159" s="63">
        <v>2339.33</v>
      </c>
      <c r="P159" s="63">
        <v>0</v>
      </c>
      <c r="Q159" s="63">
        <v>0</v>
      </c>
    </row>
    <row r="160" spans="1:17" ht="30" x14ac:dyDescent="0.25">
      <c r="A160" s="55" t="s">
        <v>474</v>
      </c>
      <c r="B160" s="60" t="s">
        <v>142</v>
      </c>
      <c r="C160" s="61" t="s">
        <v>475</v>
      </c>
      <c r="D160" s="62" t="s">
        <v>476</v>
      </c>
      <c r="E160" s="60">
        <v>1</v>
      </c>
      <c r="F160" s="60">
        <v>0</v>
      </c>
      <c r="G160" s="60">
        <v>0</v>
      </c>
      <c r="H160" s="60">
        <v>0</v>
      </c>
      <c r="I160" s="60">
        <v>154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91000.11</v>
      </c>
      <c r="P160" s="63">
        <v>0</v>
      </c>
      <c r="Q160" s="63">
        <v>0</v>
      </c>
    </row>
    <row r="161" spans="1:17" ht="30" x14ac:dyDescent="0.25">
      <c r="A161" s="55" t="s">
        <v>477</v>
      </c>
      <c r="B161" s="60" t="s">
        <v>142</v>
      </c>
      <c r="C161" s="61" t="s">
        <v>478</v>
      </c>
      <c r="D161" s="62" t="s">
        <v>479</v>
      </c>
      <c r="E161" s="60">
        <v>3</v>
      </c>
      <c r="F161" s="60">
        <v>31.5</v>
      </c>
      <c r="G161" s="60">
        <v>900</v>
      </c>
      <c r="H161" s="60">
        <v>5</v>
      </c>
      <c r="I161" s="60">
        <v>105</v>
      </c>
      <c r="J161" s="63">
        <v>89280</v>
      </c>
      <c r="K161" s="63">
        <v>106794</v>
      </c>
      <c r="L161" s="63">
        <v>119007</v>
      </c>
      <c r="M161" s="63">
        <v>134289</v>
      </c>
      <c r="N161" s="63">
        <v>0</v>
      </c>
      <c r="O161" s="63">
        <v>47430.29</v>
      </c>
      <c r="P161" s="63">
        <v>34649.68</v>
      </c>
      <c r="Q161" s="63">
        <v>0</v>
      </c>
    </row>
    <row r="162" spans="1:17" ht="30" x14ac:dyDescent="0.25">
      <c r="A162" s="55" t="s">
        <v>480</v>
      </c>
      <c r="B162" s="60" t="s">
        <v>142</v>
      </c>
      <c r="C162" s="61" t="s">
        <v>481</v>
      </c>
      <c r="D162" s="62" t="s">
        <v>482</v>
      </c>
      <c r="E162" s="60">
        <v>2</v>
      </c>
      <c r="F162" s="60">
        <v>31.5</v>
      </c>
      <c r="G162" s="60">
        <v>550</v>
      </c>
      <c r="H162" s="60">
        <v>3</v>
      </c>
      <c r="I162" s="60">
        <v>104</v>
      </c>
      <c r="J162" s="63">
        <v>54560</v>
      </c>
      <c r="K162" s="63">
        <v>65263</v>
      </c>
      <c r="L162" s="63">
        <v>72726.5</v>
      </c>
      <c r="M162" s="63">
        <v>82065.5</v>
      </c>
      <c r="N162" s="63">
        <v>0</v>
      </c>
      <c r="O162" s="63">
        <v>33182.82</v>
      </c>
      <c r="P162" s="63">
        <v>19284.66</v>
      </c>
      <c r="Q162" s="63">
        <v>0</v>
      </c>
    </row>
    <row r="163" spans="1:17" x14ac:dyDescent="0.25">
      <c r="A163" s="55" t="s">
        <v>483</v>
      </c>
      <c r="B163" s="60" t="s">
        <v>142</v>
      </c>
      <c r="C163" s="61" t="s">
        <v>484</v>
      </c>
      <c r="D163" s="62" t="s">
        <v>138</v>
      </c>
      <c r="E163" s="60">
        <v>1</v>
      </c>
      <c r="F163" s="60">
        <v>31.5</v>
      </c>
      <c r="G163" s="60">
        <v>275</v>
      </c>
      <c r="H163" s="60">
        <v>2</v>
      </c>
      <c r="I163" s="60">
        <v>102</v>
      </c>
      <c r="J163" s="63">
        <v>27280</v>
      </c>
      <c r="K163" s="63">
        <v>32631.5</v>
      </c>
      <c r="L163" s="63">
        <v>36363.25</v>
      </c>
      <c r="M163" s="63">
        <v>41032.75</v>
      </c>
      <c r="N163" s="63">
        <v>0</v>
      </c>
      <c r="O163" s="63">
        <v>11397.74</v>
      </c>
      <c r="P163" s="63">
        <v>13652.43</v>
      </c>
      <c r="Q163" s="63">
        <v>0</v>
      </c>
    </row>
    <row r="164" spans="1:17" x14ac:dyDescent="0.25">
      <c r="A164" s="55" t="s">
        <v>485</v>
      </c>
      <c r="B164" s="60" t="s">
        <v>142</v>
      </c>
      <c r="C164" s="61" t="s">
        <v>486</v>
      </c>
      <c r="D164" s="62" t="s">
        <v>138</v>
      </c>
      <c r="E164" s="60">
        <v>3</v>
      </c>
      <c r="F164" s="60">
        <v>31.5</v>
      </c>
      <c r="G164" s="60">
        <v>1177</v>
      </c>
      <c r="H164" s="60">
        <v>6</v>
      </c>
      <c r="I164" s="60">
        <v>123</v>
      </c>
      <c r="J164" s="63">
        <v>116758.39999999999</v>
      </c>
      <c r="K164" s="63">
        <v>139662.82</v>
      </c>
      <c r="L164" s="63">
        <v>155634.71</v>
      </c>
      <c r="M164" s="63">
        <v>175620.17</v>
      </c>
      <c r="N164" s="63">
        <v>0</v>
      </c>
      <c r="O164" s="63">
        <v>76617.759999999995</v>
      </c>
      <c r="P164" s="63">
        <v>44358.34</v>
      </c>
      <c r="Q164" s="63">
        <v>0</v>
      </c>
    </row>
    <row r="165" spans="1:17" x14ac:dyDescent="0.25">
      <c r="A165" s="55" t="s">
        <v>487</v>
      </c>
      <c r="B165" s="60" t="s">
        <v>142</v>
      </c>
      <c r="C165" s="61" t="s">
        <v>488</v>
      </c>
      <c r="D165" s="62" t="s">
        <v>138</v>
      </c>
      <c r="E165" s="60">
        <v>2</v>
      </c>
      <c r="F165" s="60">
        <v>31.5</v>
      </c>
      <c r="G165" s="60">
        <v>784</v>
      </c>
      <c r="H165" s="60">
        <v>5</v>
      </c>
      <c r="I165" s="60">
        <v>164</v>
      </c>
      <c r="J165" s="63">
        <v>77772.800000000003</v>
      </c>
      <c r="K165" s="63">
        <v>93029.440000000002</v>
      </c>
      <c r="L165" s="63">
        <v>103668.32</v>
      </c>
      <c r="M165" s="63">
        <v>116980.64</v>
      </c>
      <c r="N165" s="63">
        <v>0</v>
      </c>
      <c r="O165" s="63">
        <v>36501.08</v>
      </c>
      <c r="P165" s="63">
        <v>34649.68</v>
      </c>
      <c r="Q165" s="63">
        <v>0</v>
      </c>
    </row>
    <row r="166" spans="1:17" x14ac:dyDescent="0.25">
      <c r="A166" s="55" t="s">
        <v>489</v>
      </c>
      <c r="B166" s="60" t="s">
        <v>142</v>
      </c>
      <c r="C166" s="61" t="s">
        <v>490</v>
      </c>
      <c r="D166" s="62" t="s">
        <v>138</v>
      </c>
      <c r="E166" s="60">
        <v>1</v>
      </c>
      <c r="F166" s="60">
        <v>31.5</v>
      </c>
      <c r="G166" s="60">
        <v>330</v>
      </c>
      <c r="H166" s="60">
        <v>5</v>
      </c>
      <c r="I166" s="60">
        <v>102</v>
      </c>
      <c r="J166" s="63">
        <v>32736</v>
      </c>
      <c r="K166" s="63">
        <v>39157.800000000003</v>
      </c>
      <c r="L166" s="63">
        <v>43635.9</v>
      </c>
      <c r="M166" s="63">
        <v>49239.3</v>
      </c>
      <c r="N166" s="63">
        <v>0</v>
      </c>
      <c r="O166" s="63">
        <v>11397.74</v>
      </c>
      <c r="P166" s="63">
        <v>34649.68</v>
      </c>
      <c r="Q166" s="63">
        <v>0</v>
      </c>
    </row>
    <row r="167" spans="1:17" x14ac:dyDescent="0.25">
      <c r="A167" s="55" t="s">
        <v>491</v>
      </c>
      <c r="B167" s="60" t="s">
        <v>142</v>
      </c>
      <c r="C167" s="61" t="s">
        <v>492</v>
      </c>
      <c r="D167" s="62" t="s">
        <v>493</v>
      </c>
      <c r="E167" s="60">
        <v>2</v>
      </c>
      <c r="F167" s="60">
        <v>31.5</v>
      </c>
      <c r="G167" s="60">
        <v>600</v>
      </c>
      <c r="H167" s="60">
        <v>6</v>
      </c>
      <c r="I167" s="60">
        <v>104</v>
      </c>
      <c r="J167" s="63">
        <v>59520</v>
      </c>
      <c r="K167" s="63">
        <v>71196</v>
      </c>
      <c r="L167" s="63">
        <v>79338</v>
      </c>
      <c r="M167" s="63">
        <v>89526</v>
      </c>
      <c r="N167" s="63">
        <v>0</v>
      </c>
      <c r="O167" s="63">
        <v>33182.82</v>
      </c>
      <c r="P167" s="63">
        <v>44358.34</v>
      </c>
      <c r="Q167" s="63">
        <v>0</v>
      </c>
    </row>
    <row r="168" spans="1:17" ht="30" x14ac:dyDescent="0.25">
      <c r="A168" s="55" t="s">
        <v>494</v>
      </c>
      <c r="B168" s="60" t="s">
        <v>142</v>
      </c>
      <c r="C168" s="61" t="s">
        <v>495</v>
      </c>
      <c r="D168" s="62" t="s">
        <v>496</v>
      </c>
      <c r="E168" s="60">
        <v>0</v>
      </c>
      <c r="F168" s="60">
        <v>31.5</v>
      </c>
      <c r="G168" s="60">
        <v>701</v>
      </c>
      <c r="H168" s="60">
        <v>5</v>
      </c>
      <c r="I168" s="60">
        <v>138</v>
      </c>
      <c r="J168" s="63">
        <v>69539.199999999997</v>
      </c>
      <c r="K168" s="63">
        <v>83180.66</v>
      </c>
      <c r="L168" s="63">
        <v>92693.23</v>
      </c>
      <c r="M168" s="63">
        <v>104596.21</v>
      </c>
      <c r="N168" s="63">
        <v>0</v>
      </c>
      <c r="O168" s="63">
        <v>135934.46</v>
      </c>
      <c r="P168" s="63">
        <v>34649.68</v>
      </c>
      <c r="Q168" s="63">
        <v>0</v>
      </c>
    </row>
    <row r="169" spans="1:17" ht="30" x14ac:dyDescent="0.25">
      <c r="A169" s="55" t="s">
        <v>497</v>
      </c>
      <c r="B169" s="60" t="s">
        <v>142</v>
      </c>
      <c r="C169" s="61" t="s">
        <v>498</v>
      </c>
      <c r="D169" s="62" t="s">
        <v>496</v>
      </c>
      <c r="E169" s="60">
        <v>0</v>
      </c>
      <c r="F169" s="60">
        <v>31.5</v>
      </c>
      <c r="G169" s="60">
        <v>701</v>
      </c>
      <c r="H169" s="60">
        <v>5</v>
      </c>
      <c r="I169" s="60">
        <v>138</v>
      </c>
      <c r="J169" s="63">
        <v>69539.199999999997</v>
      </c>
      <c r="K169" s="63">
        <v>83180.66</v>
      </c>
      <c r="L169" s="63">
        <v>92693.23</v>
      </c>
      <c r="M169" s="63">
        <v>104596.21</v>
      </c>
      <c r="N169" s="63">
        <v>0</v>
      </c>
      <c r="O169" s="63">
        <v>135934.46</v>
      </c>
      <c r="P169" s="63">
        <v>34649.68</v>
      </c>
      <c r="Q169" s="63">
        <v>0</v>
      </c>
    </row>
    <row r="170" spans="1:17" ht="45" x14ac:dyDescent="0.25">
      <c r="A170" s="55" t="s">
        <v>499</v>
      </c>
      <c r="B170" s="60" t="s">
        <v>142</v>
      </c>
      <c r="C170" s="61" t="s">
        <v>500</v>
      </c>
      <c r="D170" s="62" t="s">
        <v>496</v>
      </c>
      <c r="E170" s="60">
        <v>0</v>
      </c>
      <c r="F170" s="60">
        <v>31.5</v>
      </c>
      <c r="G170" s="60">
        <v>259</v>
      </c>
      <c r="H170" s="60">
        <v>5</v>
      </c>
      <c r="I170" s="60">
        <v>139</v>
      </c>
      <c r="J170" s="63">
        <v>25692.799999999999</v>
      </c>
      <c r="K170" s="63">
        <v>30732.94</v>
      </c>
      <c r="L170" s="63">
        <v>34247.57</v>
      </c>
      <c r="M170" s="63">
        <v>38645.39</v>
      </c>
      <c r="N170" s="63">
        <v>0</v>
      </c>
      <c r="O170" s="63">
        <v>61788.480000000003</v>
      </c>
      <c r="P170" s="63">
        <v>34649.68</v>
      </c>
      <c r="Q170" s="63">
        <v>0</v>
      </c>
    </row>
    <row r="171" spans="1:17" x14ac:dyDescent="0.25">
      <c r="A171" s="55" t="s">
        <v>501</v>
      </c>
      <c r="B171" s="60" t="s">
        <v>142</v>
      </c>
      <c r="C171" s="61" t="s">
        <v>502</v>
      </c>
      <c r="D171" s="62" t="s">
        <v>493</v>
      </c>
      <c r="E171" s="60">
        <v>2</v>
      </c>
      <c r="F171" s="60">
        <v>31.5</v>
      </c>
      <c r="G171" s="60">
        <v>850</v>
      </c>
      <c r="H171" s="60">
        <v>6</v>
      </c>
      <c r="I171" s="60">
        <v>133</v>
      </c>
      <c r="J171" s="63">
        <v>84320</v>
      </c>
      <c r="K171" s="63">
        <v>100861</v>
      </c>
      <c r="L171" s="63">
        <v>112395.5</v>
      </c>
      <c r="M171" s="63">
        <v>126828.5</v>
      </c>
      <c r="N171" s="63">
        <v>0</v>
      </c>
      <c r="O171" s="63">
        <v>185365.31</v>
      </c>
      <c r="P171" s="63">
        <v>44358.34</v>
      </c>
      <c r="Q171" s="63">
        <v>0</v>
      </c>
    </row>
    <row r="172" spans="1:17" x14ac:dyDescent="0.25">
      <c r="A172" s="55" t="s">
        <v>503</v>
      </c>
      <c r="B172" s="60" t="s">
        <v>142</v>
      </c>
      <c r="C172" s="61" t="s">
        <v>504</v>
      </c>
      <c r="D172" s="62" t="s">
        <v>493</v>
      </c>
      <c r="E172" s="60">
        <v>1</v>
      </c>
      <c r="F172" s="60">
        <v>31.5</v>
      </c>
      <c r="G172" s="60">
        <v>341</v>
      </c>
      <c r="H172" s="60">
        <v>4</v>
      </c>
      <c r="I172" s="60">
        <v>104</v>
      </c>
      <c r="J172" s="63">
        <v>33827.199999999997</v>
      </c>
      <c r="K172" s="63">
        <v>40463.06</v>
      </c>
      <c r="L172" s="63">
        <v>45090.43</v>
      </c>
      <c r="M172" s="63">
        <v>50880.61</v>
      </c>
      <c r="N172" s="63">
        <v>0</v>
      </c>
      <c r="O172" s="63">
        <v>33182.82</v>
      </c>
      <c r="P172" s="63">
        <v>26581.23</v>
      </c>
      <c r="Q172" s="63">
        <v>0</v>
      </c>
    </row>
    <row r="173" spans="1:17" x14ac:dyDescent="0.25">
      <c r="A173" s="55" t="s">
        <v>28</v>
      </c>
      <c r="B173" s="60" t="s">
        <v>135</v>
      </c>
      <c r="C173" s="61" t="s">
        <v>505</v>
      </c>
      <c r="D173" s="62" t="s">
        <v>138</v>
      </c>
      <c r="E173" s="60">
        <v>1</v>
      </c>
      <c r="F173" s="60">
        <v>31</v>
      </c>
      <c r="G173" s="60">
        <v>0</v>
      </c>
      <c r="H173" s="60">
        <v>0</v>
      </c>
      <c r="I173" s="60">
        <v>0</v>
      </c>
      <c r="J173" s="63">
        <v>0</v>
      </c>
      <c r="K173" s="63">
        <v>0</v>
      </c>
      <c r="L173" s="63">
        <v>0</v>
      </c>
      <c r="M173" s="63">
        <v>0</v>
      </c>
      <c r="N173" s="63">
        <v>179245.76</v>
      </c>
      <c r="O173" s="63">
        <v>0</v>
      </c>
      <c r="P173" s="63">
        <v>0</v>
      </c>
      <c r="Q173" s="63">
        <v>0</v>
      </c>
    </row>
    <row r="174" spans="1:17" x14ac:dyDescent="0.25">
      <c r="A174" s="55" t="s">
        <v>506</v>
      </c>
      <c r="B174" s="60" t="s">
        <v>150</v>
      </c>
      <c r="C174" s="61" t="s">
        <v>507</v>
      </c>
      <c r="D174" s="62" t="s">
        <v>138</v>
      </c>
      <c r="E174" s="60">
        <v>3</v>
      </c>
      <c r="F174" s="60">
        <v>31.5</v>
      </c>
      <c r="G174" s="60">
        <v>205</v>
      </c>
      <c r="H174" s="60">
        <v>0</v>
      </c>
      <c r="I174" s="60">
        <v>17</v>
      </c>
      <c r="J174" s="63">
        <v>20729.599999999999</v>
      </c>
      <c r="K174" s="63">
        <v>24759.9</v>
      </c>
      <c r="L174" s="63">
        <v>28164.95</v>
      </c>
      <c r="M174" s="63">
        <v>31543.35</v>
      </c>
      <c r="N174" s="63">
        <v>0</v>
      </c>
      <c r="O174" s="63">
        <v>2339.33</v>
      </c>
      <c r="P174" s="63">
        <v>0</v>
      </c>
      <c r="Q174" s="63">
        <v>0</v>
      </c>
    </row>
    <row r="175" spans="1:17" x14ac:dyDescent="0.25">
      <c r="A175" s="55" t="s">
        <v>508</v>
      </c>
      <c r="B175" s="60" t="s">
        <v>150</v>
      </c>
      <c r="C175" s="61" t="s">
        <v>509</v>
      </c>
      <c r="D175" s="62" t="s">
        <v>510</v>
      </c>
      <c r="E175" s="60">
        <v>7</v>
      </c>
      <c r="F175" s="60">
        <v>31.5</v>
      </c>
      <c r="G175" s="60">
        <v>177</v>
      </c>
      <c r="H175" s="60">
        <v>0</v>
      </c>
      <c r="I175" s="60">
        <v>17</v>
      </c>
      <c r="J175" s="63">
        <v>17898.240000000002</v>
      </c>
      <c r="K175" s="63">
        <v>21378.06</v>
      </c>
      <c r="L175" s="63">
        <v>24318.03</v>
      </c>
      <c r="M175" s="63">
        <v>27234.99</v>
      </c>
      <c r="N175" s="63">
        <v>0</v>
      </c>
      <c r="O175" s="63">
        <v>2339.33</v>
      </c>
      <c r="P175" s="63">
        <v>0</v>
      </c>
      <c r="Q175" s="63">
        <v>0</v>
      </c>
    </row>
    <row r="176" spans="1:17" x14ac:dyDescent="0.25">
      <c r="A176" s="55" t="s">
        <v>29</v>
      </c>
      <c r="B176" s="60" t="s">
        <v>135</v>
      </c>
      <c r="C176" s="61" t="s">
        <v>511</v>
      </c>
      <c r="D176" s="62"/>
      <c r="E176" s="60">
        <v>90</v>
      </c>
      <c r="F176" s="60">
        <v>31</v>
      </c>
      <c r="G176" s="60">
        <v>0</v>
      </c>
      <c r="H176" s="60">
        <v>7</v>
      </c>
      <c r="I176" s="60">
        <v>0</v>
      </c>
      <c r="J176" s="63">
        <v>0</v>
      </c>
      <c r="K176" s="63">
        <v>0</v>
      </c>
      <c r="L176" s="63">
        <v>0</v>
      </c>
      <c r="M176" s="63">
        <v>0</v>
      </c>
      <c r="N176" s="63">
        <v>350302.58</v>
      </c>
      <c r="O176" s="63">
        <v>0</v>
      </c>
      <c r="P176" s="63">
        <v>80648.240000000005</v>
      </c>
      <c r="Q176" s="63">
        <v>0</v>
      </c>
    </row>
    <row r="177" spans="1:17" x14ac:dyDescent="0.25">
      <c r="A177" s="55" t="s">
        <v>512</v>
      </c>
      <c r="B177" s="60" t="s">
        <v>150</v>
      </c>
      <c r="C177" s="61" t="s">
        <v>513</v>
      </c>
      <c r="D177" s="62" t="s">
        <v>514</v>
      </c>
      <c r="E177" s="60">
        <v>30</v>
      </c>
      <c r="F177" s="60">
        <v>31.5</v>
      </c>
      <c r="G177" s="60">
        <v>159</v>
      </c>
      <c r="H177" s="60">
        <v>0</v>
      </c>
      <c r="I177" s="60">
        <v>17</v>
      </c>
      <c r="J177" s="63">
        <v>16078.08</v>
      </c>
      <c r="K177" s="63">
        <v>19204.02</v>
      </c>
      <c r="L177" s="63">
        <v>21845.01</v>
      </c>
      <c r="M177" s="63">
        <v>24465.33</v>
      </c>
      <c r="N177" s="63">
        <v>0</v>
      </c>
      <c r="O177" s="63">
        <v>2339.33</v>
      </c>
      <c r="P177" s="63">
        <v>0</v>
      </c>
      <c r="Q177" s="63">
        <v>0</v>
      </c>
    </row>
    <row r="178" spans="1:17" x14ac:dyDescent="0.25">
      <c r="A178" s="55" t="s">
        <v>515</v>
      </c>
      <c r="B178" s="60" t="s">
        <v>150</v>
      </c>
      <c r="C178" s="61" t="s">
        <v>516</v>
      </c>
      <c r="D178" s="62" t="s">
        <v>517</v>
      </c>
      <c r="E178" s="60">
        <v>31</v>
      </c>
      <c r="F178" s="60">
        <v>31.5</v>
      </c>
      <c r="G178" s="60">
        <v>147</v>
      </c>
      <c r="H178" s="60">
        <v>0</v>
      </c>
      <c r="I178" s="60">
        <v>17</v>
      </c>
      <c r="J178" s="63">
        <v>14864.64</v>
      </c>
      <c r="K178" s="63">
        <v>17754.66</v>
      </c>
      <c r="L178" s="63">
        <v>20196.330000000002</v>
      </c>
      <c r="M178" s="63">
        <v>22618.89</v>
      </c>
      <c r="N178" s="63">
        <v>0</v>
      </c>
      <c r="O178" s="63">
        <v>2339.33</v>
      </c>
      <c r="P178" s="63">
        <v>0</v>
      </c>
      <c r="Q178" s="63">
        <v>0</v>
      </c>
    </row>
    <row r="179" spans="1:17" ht="30" x14ac:dyDescent="0.25">
      <c r="A179" s="55" t="s">
        <v>30</v>
      </c>
      <c r="B179" s="60" t="s">
        <v>135</v>
      </c>
      <c r="C179" s="61" t="s">
        <v>518</v>
      </c>
      <c r="D179" s="62" t="s">
        <v>519</v>
      </c>
      <c r="E179" s="60">
        <v>1</v>
      </c>
      <c r="F179" s="60">
        <v>31</v>
      </c>
      <c r="G179" s="60">
        <v>0</v>
      </c>
      <c r="H179" s="60">
        <v>0</v>
      </c>
      <c r="I179" s="60">
        <v>0</v>
      </c>
      <c r="J179" s="63">
        <v>0</v>
      </c>
      <c r="K179" s="63">
        <v>0</v>
      </c>
      <c r="L179" s="63">
        <v>0</v>
      </c>
      <c r="M179" s="63">
        <v>0</v>
      </c>
      <c r="N179" s="63">
        <v>89622.88</v>
      </c>
      <c r="O179" s="63">
        <v>0</v>
      </c>
      <c r="P179" s="63">
        <v>0</v>
      </c>
      <c r="Q179" s="63">
        <v>0</v>
      </c>
    </row>
    <row r="180" spans="1:17" x14ac:dyDescent="0.25">
      <c r="A180" s="55" t="s">
        <v>520</v>
      </c>
      <c r="B180" s="60" t="s">
        <v>150</v>
      </c>
      <c r="C180" s="61" t="s">
        <v>521</v>
      </c>
      <c r="D180" s="62" t="s">
        <v>522</v>
      </c>
      <c r="E180" s="60">
        <v>2</v>
      </c>
      <c r="F180" s="60">
        <v>31.5</v>
      </c>
      <c r="G180" s="60">
        <v>129</v>
      </c>
      <c r="H180" s="60">
        <v>0</v>
      </c>
      <c r="I180" s="60">
        <v>0</v>
      </c>
      <c r="J180" s="63">
        <v>13044.48</v>
      </c>
      <c r="K180" s="63">
        <v>15580.62</v>
      </c>
      <c r="L180" s="63">
        <v>17723.310000000001</v>
      </c>
      <c r="M180" s="63">
        <v>19849.23</v>
      </c>
      <c r="N180" s="63">
        <v>0</v>
      </c>
      <c r="O180" s="63">
        <v>0</v>
      </c>
      <c r="P180" s="63">
        <v>0</v>
      </c>
      <c r="Q180" s="63">
        <v>0</v>
      </c>
    </row>
    <row r="181" spans="1:17" ht="60" x14ac:dyDescent="0.25">
      <c r="A181" s="55" t="s">
        <v>523</v>
      </c>
      <c r="B181" s="60" t="s">
        <v>142</v>
      </c>
      <c r="C181" s="61" t="s">
        <v>524</v>
      </c>
      <c r="D181" s="62" t="s">
        <v>525</v>
      </c>
      <c r="E181" s="60">
        <v>1</v>
      </c>
      <c r="F181" s="60">
        <v>31.5</v>
      </c>
      <c r="G181" s="60">
        <v>310</v>
      </c>
      <c r="H181" s="60">
        <v>2</v>
      </c>
      <c r="I181" s="60">
        <v>102</v>
      </c>
      <c r="J181" s="63">
        <v>30752</v>
      </c>
      <c r="K181" s="63">
        <v>36784.6</v>
      </c>
      <c r="L181" s="63">
        <v>40991.300000000003</v>
      </c>
      <c r="M181" s="63">
        <v>46255.1</v>
      </c>
      <c r="N181" s="63">
        <v>0</v>
      </c>
      <c r="O181" s="63">
        <v>11397.74</v>
      </c>
      <c r="P181" s="63">
        <v>13652.43</v>
      </c>
      <c r="Q181" s="63">
        <v>0</v>
      </c>
    </row>
    <row r="182" spans="1:17" ht="30" x14ac:dyDescent="0.25">
      <c r="A182" s="55" t="s">
        <v>526</v>
      </c>
      <c r="B182" s="60" t="s">
        <v>142</v>
      </c>
      <c r="C182" s="61" t="s">
        <v>527</v>
      </c>
      <c r="D182" s="62" t="s">
        <v>528</v>
      </c>
      <c r="E182" s="60">
        <v>1</v>
      </c>
      <c r="F182" s="60">
        <v>31.5</v>
      </c>
      <c r="G182" s="60">
        <v>235</v>
      </c>
      <c r="H182" s="60">
        <v>91</v>
      </c>
      <c r="I182" s="60" t="s">
        <v>138</v>
      </c>
      <c r="J182" s="63">
        <v>23312</v>
      </c>
      <c r="K182" s="63">
        <v>27885.1</v>
      </c>
      <c r="L182" s="63">
        <v>31074.05</v>
      </c>
      <c r="M182" s="63">
        <v>35064.35</v>
      </c>
      <c r="N182" s="63">
        <v>0</v>
      </c>
      <c r="O182" s="63">
        <v>0</v>
      </c>
      <c r="P182" s="63">
        <v>34492.89</v>
      </c>
      <c r="Q182" s="63">
        <v>0</v>
      </c>
    </row>
    <row r="183" spans="1:17" ht="30" x14ac:dyDescent="0.25">
      <c r="A183" s="55" t="s">
        <v>529</v>
      </c>
      <c r="B183" s="60" t="s">
        <v>142</v>
      </c>
      <c r="C183" s="61" t="s">
        <v>530</v>
      </c>
      <c r="D183" s="62" t="s">
        <v>531</v>
      </c>
      <c r="E183" s="60">
        <v>1</v>
      </c>
      <c r="F183" s="60">
        <v>31.5</v>
      </c>
      <c r="G183" s="60">
        <v>235</v>
      </c>
      <c r="H183" s="60">
        <v>91</v>
      </c>
      <c r="I183" s="60">
        <v>0</v>
      </c>
      <c r="J183" s="63">
        <v>23312</v>
      </c>
      <c r="K183" s="63">
        <v>27885.1</v>
      </c>
      <c r="L183" s="63">
        <v>31074.05</v>
      </c>
      <c r="M183" s="63">
        <v>35064.35</v>
      </c>
      <c r="N183" s="63">
        <v>0</v>
      </c>
      <c r="O183" s="63">
        <v>0</v>
      </c>
      <c r="P183" s="63">
        <v>34492.89</v>
      </c>
      <c r="Q183" s="63">
        <v>0</v>
      </c>
    </row>
    <row r="184" spans="1:17" ht="30" x14ac:dyDescent="0.25">
      <c r="A184" s="55" t="s">
        <v>532</v>
      </c>
      <c r="B184" s="60" t="s">
        <v>142</v>
      </c>
      <c r="C184" s="61" t="s">
        <v>530</v>
      </c>
      <c r="D184" s="62" t="s">
        <v>533</v>
      </c>
      <c r="E184" s="60">
        <v>1</v>
      </c>
      <c r="F184" s="60">
        <v>31.5</v>
      </c>
      <c r="G184" s="60">
        <v>470</v>
      </c>
      <c r="H184" s="60">
        <v>92</v>
      </c>
      <c r="I184" s="60" t="s">
        <v>138</v>
      </c>
      <c r="J184" s="63">
        <v>46624</v>
      </c>
      <c r="K184" s="63">
        <v>55770.2</v>
      </c>
      <c r="L184" s="63">
        <v>62148.1</v>
      </c>
      <c r="M184" s="63">
        <v>70128.7</v>
      </c>
      <c r="N184" s="63">
        <v>0</v>
      </c>
      <c r="O184" s="63">
        <v>0</v>
      </c>
      <c r="P184" s="63">
        <v>53307.19</v>
      </c>
      <c r="Q184" s="63">
        <v>0</v>
      </c>
    </row>
    <row r="185" spans="1:17" ht="30" x14ac:dyDescent="0.25">
      <c r="A185" s="55" t="s">
        <v>534</v>
      </c>
      <c r="B185" s="60" t="s">
        <v>142</v>
      </c>
      <c r="C185" s="61" t="s">
        <v>530</v>
      </c>
      <c r="D185" s="62" t="s">
        <v>535</v>
      </c>
      <c r="E185" s="60">
        <v>1</v>
      </c>
      <c r="F185" s="60">
        <v>31.5</v>
      </c>
      <c r="G185" s="60">
        <v>705</v>
      </c>
      <c r="H185" s="60">
        <v>93</v>
      </c>
      <c r="I185" s="60" t="s">
        <v>138</v>
      </c>
      <c r="J185" s="63">
        <v>69936</v>
      </c>
      <c r="K185" s="63">
        <v>83655.3</v>
      </c>
      <c r="L185" s="63">
        <v>93222.15</v>
      </c>
      <c r="M185" s="63">
        <v>105193.05</v>
      </c>
      <c r="N185" s="63">
        <v>0</v>
      </c>
      <c r="O185" s="63">
        <v>0</v>
      </c>
      <c r="P185" s="63">
        <v>70553.64</v>
      </c>
      <c r="Q185" s="63">
        <v>0</v>
      </c>
    </row>
    <row r="186" spans="1:17" x14ac:dyDescent="0.25">
      <c r="A186" s="55" t="s">
        <v>536</v>
      </c>
      <c r="B186" s="60" t="s">
        <v>150</v>
      </c>
      <c r="C186" s="61" t="s">
        <v>537</v>
      </c>
      <c r="D186" s="62" t="s">
        <v>538</v>
      </c>
      <c r="E186" s="60">
        <v>5</v>
      </c>
      <c r="F186" s="60">
        <v>31.5</v>
      </c>
      <c r="G186" s="60">
        <v>637</v>
      </c>
      <c r="H186" s="60">
        <v>0</v>
      </c>
      <c r="I186" s="60">
        <v>0</v>
      </c>
      <c r="J186" s="63">
        <v>64413.440000000002</v>
      </c>
      <c r="K186" s="63">
        <v>76936.86</v>
      </c>
      <c r="L186" s="63">
        <v>87517.43</v>
      </c>
      <c r="M186" s="63">
        <v>98015.19</v>
      </c>
      <c r="N186" s="63">
        <v>0</v>
      </c>
      <c r="O186" s="63">
        <v>0</v>
      </c>
      <c r="P186" s="63">
        <v>0</v>
      </c>
      <c r="Q186" s="63">
        <v>0</v>
      </c>
    </row>
    <row r="187" spans="1:17" x14ac:dyDescent="0.25">
      <c r="A187" s="55" t="s">
        <v>539</v>
      </c>
      <c r="B187" s="60" t="s">
        <v>150</v>
      </c>
      <c r="C187" s="61" t="s">
        <v>540</v>
      </c>
      <c r="D187" s="62" t="s">
        <v>541</v>
      </c>
      <c r="E187" s="60">
        <v>5</v>
      </c>
      <c r="F187" s="60">
        <v>31.5</v>
      </c>
      <c r="G187" s="60">
        <v>733</v>
      </c>
      <c r="H187" s="60">
        <v>0</v>
      </c>
      <c r="I187" s="60">
        <v>0</v>
      </c>
      <c r="J187" s="63">
        <v>74120.960000000006</v>
      </c>
      <c r="K187" s="63">
        <v>88531.74</v>
      </c>
      <c r="L187" s="63">
        <v>100706.87</v>
      </c>
      <c r="M187" s="63">
        <v>112786.71</v>
      </c>
      <c r="N187" s="63">
        <v>0</v>
      </c>
      <c r="O187" s="63">
        <v>0</v>
      </c>
      <c r="P187" s="63">
        <v>0</v>
      </c>
      <c r="Q187" s="63">
        <v>0</v>
      </c>
    </row>
    <row r="188" spans="1:17" x14ac:dyDescent="0.25">
      <c r="A188" s="55" t="s">
        <v>542</v>
      </c>
      <c r="B188" s="60" t="s">
        <v>150</v>
      </c>
      <c r="C188" s="61" t="s">
        <v>543</v>
      </c>
      <c r="D188" s="62" t="s">
        <v>544</v>
      </c>
      <c r="E188" s="60">
        <v>30</v>
      </c>
      <c r="F188" s="60">
        <v>31.5</v>
      </c>
      <c r="G188" s="60">
        <v>592</v>
      </c>
      <c r="H188" s="60">
        <v>0</v>
      </c>
      <c r="I188" s="60">
        <v>0</v>
      </c>
      <c r="J188" s="63">
        <v>59863.040000000001</v>
      </c>
      <c r="K188" s="63">
        <v>71501.759999999995</v>
      </c>
      <c r="L188" s="63">
        <v>81334.880000000005</v>
      </c>
      <c r="M188" s="63">
        <v>91091.04</v>
      </c>
      <c r="N188" s="63">
        <v>0</v>
      </c>
      <c r="O188" s="63">
        <v>0</v>
      </c>
      <c r="P188" s="63">
        <v>0</v>
      </c>
      <c r="Q188" s="63">
        <v>0</v>
      </c>
    </row>
    <row r="189" spans="1:17" x14ac:dyDescent="0.25">
      <c r="A189" s="55" t="s">
        <v>545</v>
      </c>
      <c r="B189" s="60" t="s">
        <v>150</v>
      </c>
      <c r="C189" s="61" t="s">
        <v>546</v>
      </c>
      <c r="D189" s="62" t="s">
        <v>547</v>
      </c>
      <c r="E189" s="60">
        <v>30</v>
      </c>
      <c r="F189" s="60">
        <v>31.5</v>
      </c>
      <c r="G189" s="60">
        <v>681</v>
      </c>
      <c r="H189" s="60">
        <v>0</v>
      </c>
      <c r="I189" s="60">
        <v>0</v>
      </c>
      <c r="J189" s="63">
        <v>68862.720000000001</v>
      </c>
      <c r="K189" s="63">
        <v>82251.179999999993</v>
      </c>
      <c r="L189" s="63">
        <v>93562.59</v>
      </c>
      <c r="M189" s="63">
        <v>104785.47</v>
      </c>
      <c r="N189" s="63">
        <v>0</v>
      </c>
      <c r="O189" s="63">
        <v>0</v>
      </c>
      <c r="P189" s="63">
        <v>0</v>
      </c>
      <c r="Q189" s="63">
        <v>0</v>
      </c>
    </row>
    <row r="190" spans="1:17" x14ac:dyDescent="0.25">
      <c r="A190" s="55" t="s">
        <v>548</v>
      </c>
      <c r="B190" s="60" t="s">
        <v>150</v>
      </c>
      <c r="C190" s="61" t="s">
        <v>549</v>
      </c>
      <c r="D190" s="62" t="s">
        <v>550</v>
      </c>
      <c r="E190" s="60">
        <v>0</v>
      </c>
      <c r="F190" s="60">
        <v>11.5</v>
      </c>
      <c r="G190" s="60">
        <v>607</v>
      </c>
      <c r="H190" s="60">
        <v>0</v>
      </c>
      <c r="I190" s="60">
        <v>0</v>
      </c>
      <c r="J190" s="63">
        <v>61379.839999999997</v>
      </c>
      <c r="K190" s="63">
        <v>73313.460000000006</v>
      </c>
      <c r="L190" s="63">
        <v>83395.73</v>
      </c>
      <c r="M190" s="63">
        <v>93399.09</v>
      </c>
      <c r="N190" s="63">
        <v>0</v>
      </c>
      <c r="O190" s="63">
        <v>0</v>
      </c>
      <c r="P190" s="63">
        <v>0</v>
      </c>
      <c r="Q190" s="63">
        <v>0</v>
      </c>
    </row>
    <row r="191" spans="1:17" x14ac:dyDescent="0.25">
      <c r="A191" s="55" t="s">
        <v>551</v>
      </c>
      <c r="B191" s="60" t="s">
        <v>150</v>
      </c>
      <c r="C191" s="61" t="s">
        <v>552</v>
      </c>
      <c r="D191" s="62" t="s">
        <v>550</v>
      </c>
      <c r="E191" s="60">
        <v>0</v>
      </c>
      <c r="F191" s="60">
        <v>11.5</v>
      </c>
      <c r="G191" s="60">
        <v>418</v>
      </c>
      <c r="H191" s="60">
        <v>0</v>
      </c>
      <c r="I191" s="60">
        <v>0</v>
      </c>
      <c r="J191" s="63">
        <v>42268.160000000003</v>
      </c>
      <c r="K191" s="63">
        <v>50486.04</v>
      </c>
      <c r="L191" s="63">
        <v>57429.02</v>
      </c>
      <c r="M191" s="63">
        <v>64317.66</v>
      </c>
      <c r="N191" s="63">
        <v>0</v>
      </c>
      <c r="O191" s="63">
        <v>0</v>
      </c>
      <c r="P191" s="63">
        <v>0</v>
      </c>
      <c r="Q191" s="63">
        <v>0</v>
      </c>
    </row>
    <row r="192" spans="1:17" x14ac:dyDescent="0.25">
      <c r="A192" s="55" t="s">
        <v>553</v>
      </c>
      <c r="B192" s="60" t="s">
        <v>150</v>
      </c>
      <c r="C192" s="61" t="s">
        <v>554</v>
      </c>
      <c r="D192" s="62" t="s">
        <v>555</v>
      </c>
      <c r="E192" s="60">
        <v>0</v>
      </c>
      <c r="F192" s="60">
        <v>11.5</v>
      </c>
      <c r="G192" s="60">
        <v>286</v>
      </c>
      <c r="H192" s="60">
        <v>0</v>
      </c>
      <c r="I192" s="60">
        <v>0</v>
      </c>
      <c r="J192" s="63">
        <v>28920.32</v>
      </c>
      <c r="K192" s="63">
        <v>34543.08</v>
      </c>
      <c r="L192" s="63">
        <v>39293.54</v>
      </c>
      <c r="M192" s="63">
        <v>44006.82</v>
      </c>
      <c r="N192" s="63">
        <v>0</v>
      </c>
      <c r="O192" s="63">
        <v>0</v>
      </c>
      <c r="P192" s="63">
        <v>0</v>
      </c>
      <c r="Q192" s="63">
        <v>0</v>
      </c>
    </row>
    <row r="193" spans="1:17" x14ac:dyDescent="0.25">
      <c r="A193" s="55" t="s">
        <v>556</v>
      </c>
      <c r="B193" s="60" t="s">
        <v>150</v>
      </c>
      <c r="C193" s="61" t="s">
        <v>557</v>
      </c>
      <c r="D193" s="62" t="s">
        <v>138</v>
      </c>
      <c r="E193" s="60">
        <v>0</v>
      </c>
      <c r="F193" s="60">
        <v>11.5</v>
      </c>
      <c r="G193" s="60">
        <v>40</v>
      </c>
      <c r="H193" s="60">
        <v>0</v>
      </c>
      <c r="I193" s="60">
        <v>0</v>
      </c>
      <c r="J193" s="63">
        <v>4044.8</v>
      </c>
      <c r="K193" s="63">
        <v>4831.2</v>
      </c>
      <c r="L193" s="63">
        <v>5495.6</v>
      </c>
      <c r="M193" s="63">
        <v>6154.8</v>
      </c>
      <c r="N193" s="63">
        <v>0</v>
      </c>
      <c r="O193" s="63">
        <v>0</v>
      </c>
      <c r="P193" s="63">
        <v>0</v>
      </c>
      <c r="Q193" s="63">
        <v>0</v>
      </c>
    </row>
    <row r="194" spans="1:17" ht="120" x14ac:dyDescent="0.25">
      <c r="A194" s="55" t="s">
        <v>558</v>
      </c>
      <c r="B194" s="60" t="s">
        <v>559</v>
      </c>
      <c r="C194" s="61" t="s">
        <v>560</v>
      </c>
      <c r="D194" s="62" t="s">
        <v>561</v>
      </c>
      <c r="E194" s="60">
        <v>10</v>
      </c>
      <c r="F194" s="60">
        <v>31</v>
      </c>
      <c r="G194" s="60">
        <v>0</v>
      </c>
      <c r="H194" s="60">
        <v>7</v>
      </c>
      <c r="I194" s="60">
        <v>0</v>
      </c>
      <c r="J194" s="63">
        <v>0</v>
      </c>
      <c r="K194" s="63">
        <v>0</v>
      </c>
      <c r="L194" s="63">
        <v>0</v>
      </c>
      <c r="M194" s="63">
        <v>0</v>
      </c>
      <c r="N194" s="63">
        <v>560415.38</v>
      </c>
      <c r="O194" s="63">
        <v>0</v>
      </c>
      <c r="P194" s="63">
        <v>80648.240000000005</v>
      </c>
      <c r="Q194" s="63">
        <v>363238.44</v>
      </c>
    </row>
    <row r="195" spans="1:17" ht="225" x14ac:dyDescent="0.25">
      <c r="A195" s="55" t="s">
        <v>562</v>
      </c>
      <c r="B195" s="60" t="s">
        <v>559</v>
      </c>
      <c r="C195" s="61" t="s">
        <v>563</v>
      </c>
      <c r="D195" s="62" t="s">
        <v>83</v>
      </c>
      <c r="E195" s="60">
        <v>10</v>
      </c>
      <c r="F195" s="60">
        <v>31</v>
      </c>
      <c r="G195" s="60">
        <v>0</v>
      </c>
      <c r="H195" s="60">
        <v>7</v>
      </c>
      <c r="I195" s="60">
        <v>0</v>
      </c>
      <c r="J195" s="63">
        <v>0</v>
      </c>
      <c r="K195" s="63">
        <v>0</v>
      </c>
      <c r="L195" s="63">
        <v>0</v>
      </c>
      <c r="M195" s="63">
        <v>0</v>
      </c>
      <c r="N195" s="63">
        <v>560415.38</v>
      </c>
      <c r="O195" s="63">
        <v>0</v>
      </c>
      <c r="P195" s="63">
        <v>80648.240000000005</v>
      </c>
      <c r="Q195" s="63">
        <v>412766.44</v>
      </c>
    </row>
    <row r="196" spans="1:17" ht="150" x14ac:dyDescent="0.25">
      <c r="A196" s="55" t="s">
        <v>564</v>
      </c>
      <c r="B196" s="60" t="s">
        <v>559</v>
      </c>
      <c r="C196" s="61" t="s">
        <v>565</v>
      </c>
      <c r="D196" s="62" t="s">
        <v>85</v>
      </c>
      <c r="E196" s="60">
        <v>8</v>
      </c>
      <c r="F196" s="60">
        <v>31</v>
      </c>
      <c r="G196" s="60">
        <v>0</v>
      </c>
      <c r="H196" s="60">
        <v>7</v>
      </c>
      <c r="I196" s="60">
        <v>0</v>
      </c>
      <c r="J196" s="63">
        <v>0</v>
      </c>
      <c r="K196" s="63">
        <v>0</v>
      </c>
      <c r="L196" s="63">
        <v>0</v>
      </c>
      <c r="M196" s="63">
        <v>0</v>
      </c>
      <c r="N196" s="63">
        <v>430914.45</v>
      </c>
      <c r="O196" s="63">
        <v>0</v>
      </c>
      <c r="P196" s="63">
        <v>80648.240000000005</v>
      </c>
      <c r="Q196" s="63">
        <v>290617.21999999997</v>
      </c>
    </row>
    <row r="197" spans="1:17" ht="285" x14ac:dyDescent="0.25">
      <c r="A197" s="55" t="s">
        <v>566</v>
      </c>
      <c r="B197" s="60" t="s">
        <v>559</v>
      </c>
      <c r="C197" s="61" t="s">
        <v>567</v>
      </c>
      <c r="D197" s="62" t="s">
        <v>87</v>
      </c>
      <c r="E197" s="60">
        <v>8</v>
      </c>
      <c r="F197" s="60">
        <v>31</v>
      </c>
      <c r="G197" s="60">
        <v>0</v>
      </c>
      <c r="H197" s="60">
        <v>7</v>
      </c>
      <c r="I197" s="60">
        <v>0</v>
      </c>
      <c r="J197" s="63">
        <v>0</v>
      </c>
      <c r="K197" s="63">
        <v>0</v>
      </c>
      <c r="L197" s="63">
        <v>0</v>
      </c>
      <c r="M197" s="63">
        <v>0</v>
      </c>
      <c r="N197" s="63">
        <v>430914.45</v>
      </c>
      <c r="O197" s="63">
        <v>0</v>
      </c>
      <c r="P197" s="63">
        <v>80648.240000000005</v>
      </c>
      <c r="Q197" s="63">
        <v>330219.77</v>
      </c>
    </row>
    <row r="198" spans="1:17" ht="165" x14ac:dyDescent="0.25">
      <c r="A198" s="55" t="s">
        <v>568</v>
      </c>
      <c r="B198" s="60" t="s">
        <v>559</v>
      </c>
      <c r="C198" s="61" t="s">
        <v>569</v>
      </c>
      <c r="D198" s="62" t="s">
        <v>570</v>
      </c>
      <c r="E198" s="60">
        <v>8</v>
      </c>
      <c r="F198" s="60">
        <v>31</v>
      </c>
      <c r="G198" s="60">
        <v>0</v>
      </c>
      <c r="H198" s="60">
        <v>6</v>
      </c>
      <c r="I198" s="60">
        <v>0</v>
      </c>
      <c r="J198" s="63">
        <v>0</v>
      </c>
      <c r="K198" s="63">
        <v>0</v>
      </c>
      <c r="L198" s="63">
        <v>0</v>
      </c>
      <c r="M198" s="63">
        <v>0</v>
      </c>
      <c r="N198" s="63">
        <v>199452.36</v>
      </c>
      <c r="O198" s="63">
        <v>0</v>
      </c>
      <c r="P198" s="63">
        <v>44358.34</v>
      </c>
      <c r="Q198" s="63">
        <v>189179.11</v>
      </c>
    </row>
    <row r="199" spans="1:17" ht="165" x14ac:dyDescent="0.25">
      <c r="A199" s="55" t="s">
        <v>571</v>
      </c>
      <c r="B199" s="60" t="s">
        <v>559</v>
      </c>
      <c r="C199" s="61" t="s">
        <v>572</v>
      </c>
      <c r="D199" s="62" t="s">
        <v>91</v>
      </c>
      <c r="E199" s="60">
        <v>3</v>
      </c>
      <c r="F199" s="60">
        <v>31</v>
      </c>
      <c r="G199" s="60">
        <v>0</v>
      </c>
      <c r="H199" s="60">
        <v>6</v>
      </c>
      <c r="I199" s="60">
        <v>0</v>
      </c>
      <c r="J199" s="63">
        <v>0</v>
      </c>
      <c r="K199" s="63">
        <v>0</v>
      </c>
      <c r="L199" s="63">
        <v>0</v>
      </c>
      <c r="M199" s="63">
        <v>0</v>
      </c>
      <c r="N199" s="63">
        <v>73899.11</v>
      </c>
      <c r="O199" s="63">
        <v>0</v>
      </c>
      <c r="P199" s="63">
        <v>44358.34</v>
      </c>
      <c r="Q199" s="63">
        <v>140213.54</v>
      </c>
    </row>
    <row r="200" spans="1:17" ht="60" x14ac:dyDescent="0.25">
      <c r="A200" s="55" t="s">
        <v>573</v>
      </c>
      <c r="B200" s="60" t="s">
        <v>559</v>
      </c>
      <c r="C200" s="61" t="s">
        <v>574</v>
      </c>
      <c r="D200" s="62" t="s">
        <v>93</v>
      </c>
      <c r="E200" s="60">
        <v>1</v>
      </c>
      <c r="F200" s="60">
        <v>31</v>
      </c>
      <c r="G200" s="60">
        <v>0</v>
      </c>
      <c r="H200" s="60">
        <v>3</v>
      </c>
      <c r="I200" s="60">
        <v>0</v>
      </c>
      <c r="J200" s="63">
        <v>0</v>
      </c>
      <c r="K200" s="63">
        <v>0</v>
      </c>
      <c r="L200" s="63">
        <v>0</v>
      </c>
      <c r="M200" s="63">
        <v>0</v>
      </c>
      <c r="N200" s="63">
        <v>29489.1</v>
      </c>
      <c r="O200" s="63">
        <v>0</v>
      </c>
      <c r="P200" s="63">
        <v>19284.66</v>
      </c>
      <c r="Q200" s="63">
        <v>24449.7</v>
      </c>
    </row>
    <row r="201" spans="1:17" ht="90" x14ac:dyDescent="0.25">
      <c r="A201" s="55" t="s">
        <v>575</v>
      </c>
      <c r="B201" s="60" t="s">
        <v>559</v>
      </c>
      <c r="C201" s="61" t="s">
        <v>576</v>
      </c>
      <c r="D201" s="62" t="s">
        <v>95</v>
      </c>
      <c r="E201" s="60">
        <v>1</v>
      </c>
      <c r="F201" s="60">
        <v>31</v>
      </c>
      <c r="G201" s="60">
        <v>0</v>
      </c>
      <c r="H201" s="60">
        <v>3</v>
      </c>
      <c r="I201" s="60">
        <v>0</v>
      </c>
      <c r="J201" s="63">
        <v>0</v>
      </c>
      <c r="K201" s="63">
        <v>0</v>
      </c>
      <c r="L201" s="63">
        <v>0</v>
      </c>
      <c r="M201" s="63">
        <v>0</v>
      </c>
      <c r="N201" s="63">
        <v>36869.410000000003</v>
      </c>
      <c r="O201" s="63">
        <v>0</v>
      </c>
      <c r="P201" s="63">
        <v>19284.66</v>
      </c>
      <c r="Q201" s="63">
        <v>70305.279999999999</v>
      </c>
    </row>
    <row r="202" spans="1:17" ht="105" x14ac:dyDescent="0.25">
      <c r="A202" s="55" t="s">
        <v>577</v>
      </c>
      <c r="B202" s="60" t="s">
        <v>559</v>
      </c>
      <c r="C202" s="61" t="s">
        <v>578</v>
      </c>
      <c r="D202" s="62" t="s">
        <v>97</v>
      </c>
      <c r="E202" s="60">
        <v>1</v>
      </c>
      <c r="F202" s="60">
        <v>31</v>
      </c>
      <c r="G202" s="60">
        <v>0</v>
      </c>
      <c r="H202" s="60">
        <v>3</v>
      </c>
      <c r="I202" s="60">
        <v>0</v>
      </c>
      <c r="J202" s="63">
        <v>0</v>
      </c>
      <c r="K202" s="63">
        <v>0</v>
      </c>
      <c r="L202" s="63">
        <v>0</v>
      </c>
      <c r="M202" s="63">
        <v>0</v>
      </c>
      <c r="N202" s="63">
        <v>73899.11</v>
      </c>
      <c r="O202" s="63">
        <v>0</v>
      </c>
      <c r="P202" s="63">
        <v>19284.66</v>
      </c>
      <c r="Q202" s="63">
        <v>93927.86</v>
      </c>
    </row>
    <row r="203" spans="1:17" ht="90" x14ac:dyDescent="0.25">
      <c r="A203" s="55" t="s">
        <v>68</v>
      </c>
      <c r="B203" s="60" t="s">
        <v>135</v>
      </c>
      <c r="C203" s="61" t="s">
        <v>579</v>
      </c>
      <c r="D203" s="62" t="s">
        <v>580</v>
      </c>
      <c r="E203" s="60">
        <v>1</v>
      </c>
      <c r="F203" s="60">
        <v>0</v>
      </c>
      <c r="G203" s="60">
        <v>0</v>
      </c>
      <c r="H203" s="60">
        <v>0</v>
      </c>
      <c r="I203" s="60">
        <v>0</v>
      </c>
      <c r="J203" s="63">
        <v>0</v>
      </c>
      <c r="K203" s="63">
        <v>0</v>
      </c>
      <c r="L203" s="63">
        <v>0</v>
      </c>
      <c r="M203" s="63">
        <v>0</v>
      </c>
      <c r="N203" s="63">
        <v>156645.66</v>
      </c>
      <c r="O203" s="63">
        <v>0</v>
      </c>
      <c r="P203" s="63">
        <v>0</v>
      </c>
      <c r="Q203" s="63">
        <v>0</v>
      </c>
    </row>
    <row r="204" spans="1:17" x14ac:dyDescent="0.25">
      <c r="A204" s="55" t="s">
        <v>581</v>
      </c>
      <c r="B204" s="60" t="s">
        <v>142</v>
      </c>
      <c r="C204" s="61" t="s">
        <v>582</v>
      </c>
      <c r="D204" s="62" t="s">
        <v>138</v>
      </c>
      <c r="E204" s="60">
        <v>5</v>
      </c>
      <c r="F204" s="60">
        <v>31.5</v>
      </c>
      <c r="G204" s="60">
        <v>1086</v>
      </c>
      <c r="H204" s="60">
        <v>6</v>
      </c>
      <c r="I204" s="60">
        <v>106</v>
      </c>
      <c r="J204" s="63">
        <v>107731.2</v>
      </c>
      <c r="K204" s="63">
        <v>128864.76</v>
      </c>
      <c r="L204" s="63">
        <v>143601.78</v>
      </c>
      <c r="M204" s="63">
        <v>162042.06</v>
      </c>
      <c r="N204" s="63">
        <v>0</v>
      </c>
      <c r="O204" s="63">
        <v>66396.160000000003</v>
      </c>
      <c r="P204" s="63">
        <v>44358.34</v>
      </c>
      <c r="Q204" s="63">
        <v>0</v>
      </c>
    </row>
    <row r="205" spans="1:17" x14ac:dyDescent="0.25">
      <c r="A205" s="55" t="s">
        <v>583</v>
      </c>
      <c r="B205" s="60" t="s">
        <v>142</v>
      </c>
      <c r="C205" s="61" t="s">
        <v>584</v>
      </c>
      <c r="D205" s="62" t="s">
        <v>138</v>
      </c>
      <c r="E205" s="60">
        <v>5</v>
      </c>
      <c r="F205" s="60">
        <v>31.5</v>
      </c>
      <c r="G205" s="60">
        <v>958</v>
      </c>
      <c r="H205" s="60">
        <v>5</v>
      </c>
      <c r="I205" s="60">
        <v>105</v>
      </c>
      <c r="J205" s="63">
        <v>95033.600000000006</v>
      </c>
      <c r="K205" s="63">
        <v>113676.28</v>
      </c>
      <c r="L205" s="63">
        <v>126676.34</v>
      </c>
      <c r="M205" s="63">
        <v>142943.18</v>
      </c>
      <c r="N205" s="63">
        <v>0</v>
      </c>
      <c r="O205" s="63">
        <v>47430.29</v>
      </c>
      <c r="P205" s="63">
        <v>34649.68</v>
      </c>
      <c r="Q205" s="63">
        <v>0</v>
      </c>
    </row>
    <row r="206" spans="1:17" x14ac:dyDescent="0.25">
      <c r="A206" s="55" t="s">
        <v>31</v>
      </c>
      <c r="B206" s="60" t="s">
        <v>135</v>
      </c>
      <c r="C206" s="61" t="s">
        <v>585</v>
      </c>
      <c r="D206" s="62" t="s">
        <v>138</v>
      </c>
      <c r="E206" s="60">
        <v>20</v>
      </c>
      <c r="F206" s="60">
        <v>0</v>
      </c>
      <c r="G206" s="60">
        <v>0</v>
      </c>
      <c r="H206" s="60">
        <v>0</v>
      </c>
      <c r="I206" s="60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1720608.36</v>
      </c>
      <c r="O206" s="63">
        <v>0</v>
      </c>
      <c r="P206" s="63">
        <v>0</v>
      </c>
      <c r="Q206" s="63">
        <v>0</v>
      </c>
    </row>
    <row r="207" spans="1:17" x14ac:dyDescent="0.25">
      <c r="A207" s="55" t="s">
        <v>104</v>
      </c>
      <c r="B207" s="60" t="s">
        <v>135</v>
      </c>
      <c r="C207" s="61" t="s">
        <v>586</v>
      </c>
      <c r="D207" s="62" t="s">
        <v>587</v>
      </c>
      <c r="E207" s="60">
        <v>20</v>
      </c>
      <c r="F207" s="60">
        <v>0</v>
      </c>
      <c r="G207" s="60">
        <v>0</v>
      </c>
      <c r="H207" s="60">
        <v>0</v>
      </c>
      <c r="I207" s="60">
        <v>0</v>
      </c>
      <c r="J207" s="63">
        <v>0</v>
      </c>
      <c r="K207" s="63">
        <v>0</v>
      </c>
      <c r="L207" s="63">
        <v>0</v>
      </c>
      <c r="M207" s="63">
        <v>0</v>
      </c>
      <c r="N207" s="63">
        <v>1838229.56</v>
      </c>
      <c r="O207" s="63">
        <v>0</v>
      </c>
      <c r="P207" s="63">
        <v>0</v>
      </c>
      <c r="Q207" s="63">
        <v>0</v>
      </c>
    </row>
    <row r="208" spans="1:17" x14ac:dyDescent="0.25">
      <c r="A208" s="55" t="s">
        <v>588</v>
      </c>
      <c r="B208" s="60" t="s">
        <v>142</v>
      </c>
      <c r="C208" s="61" t="s">
        <v>589</v>
      </c>
      <c r="D208" s="62" t="s">
        <v>138</v>
      </c>
      <c r="E208" s="60">
        <v>5</v>
      </c>
      <c r="F208" s="60">
        <v>31.5</v>
      </c>
      <c r="G208" s="60">
        <v>830</v>
      </c>
      <c r="H208" s="60">
        <v>6</v>
      </c>
      <c r="I208" s="60">
        <v>105</v>
      </c>
      <c r="J208" s="63">
        <v>82336</v>
      </c>
      <c r="K208" s="63">
        <v>98487.8</v>
      </c>
      <c r="L208" s="63">
        <v>109750.9</v>
      </c>
      <c r="M208" s="63">
        <v>123844.3</v>
      </c>
      <c r="N208" s="63">
        <v>0</v>
      </c>
      <c r="O208" s="63">
        <v>47430.29</v>
      </c>
      <c r="P208" s="63">
        <v>44358.34</v>
      </c>
      <c r="Q208" s="63">
        <v>0</v>
      </c>
    </row>
    <row r="209" spans="1:17" x14ac:dyDescent="0.25">
      <c r="A209" s="55" t="s">
        <v>590</v>
      </c>
      <c r="B209" s="60" t="s">
        <v>142</v>
      </c>
      <c r="C209" s="61" t="s">
        <v>591</v>
      </c>
      <c r="D209" s="62" t="s">
        <v>138</v>
      </c>
      <c r="E209" s="60">
        <v>2</v>
      </c>
      <c r="F209" s="60">
        <v>31.5</v>
      </c>
      <c r="G209" s="60">
        <v>441</v>
      </c>
      <c r="H209" s="60">
        <v>2</v>
      </c>
      <c r="I209" s="60">
        <v>103</v>
      </c>
      <c r="J209" s="63">
        <v>43747.199999999997</v>
      </c>
      <c r="K209" s="63">
        <v>52329.06</v>
      </c>
      <c r="L209" s="63">
        <v>58313.43</v>
      </c>
      <c r="M209" s="63">
        <v>65801.61</v>
      </c>
      <c r="N209" s="63">
        <v>0</v>
      </c>
      <c r="O209" s="63">
        <v>21830.51</v>
      </c>
      <c r="P209" s="63">
        <v>13652.43</v>
      </c>
      <c r="Q209" s="63">
        <v>0</v>
      </c>
    </row>
    <row r="210" spans="1:17" ht="30" x14ac:dyDescent="0.25">
      <c r="A210" s="55" t="s">
        <v>592</v>
      </c>
      <c r="B210" s="60" t="s">
        <v>142</v>
      </c>
      <c r="C210" s="61" t="s">
        <v>593</v>
      </c>
      <c r="D210" s="62" t="s">
        <v>594</v>
      </c>
      <c r="E210" s="60">
        <v>3</v>
      </c>
      <c r="F210" s="60">
        <v>31.5</v>
      </c>
      <c r="G210" s="60">
        <v>816</v>
      </c>
      <c r="H210" s="60">
        <v>3</v>
      </c>
      <c r="I210" s="60">
        <v>104</v>
      </c>
      <c r="J210" s="63">
        <v>80947.199999999997</v>
      </c>
      <c r="K210" s="63">
        <v>96826.559999999998</v>
      </c>
      <c r="L210" s="63">
        <v>107899.68</v>
      </c>
      <c r="M210" s="63">
        <v>121755.36</v>
      </c>
      <c r="N210" s="63">
        <v>0</v>
      </c>
      <c r="O210" s="63">
        <v>33182.82</v>
      </c>
      <c r="P210" s="63">
        <v>19284.66</v>
      </c>
      <c r="Q210" s="63">
        <v>0</v>
      </c>
    </row>
    <row r="211" spans="1:17" x14ac:dyDescent="0.25">
      <c r="A211" s="55" t="s">
        <v>595</v>
      </c>
      <c r="B211" s="60" t="s">
        <v>142</v>
      </c>
      <c r="C211" s="61" t="s">
        <v>596</v>
      </c>
      <c r="D211" s="62" t="s">
        <v>138</v>
      </c>
      <c r="E211" s="60">
        <v>1</v>
      </c>
      <c r="F211" s="60">
        <v>31.5</v>
      </c>
      <c r="G211" s="60">
        <v>316</v>
      </c>
      <c r="H211" s="60">
        <v>4</v>
      </c>
      <c r="I211" s="60">
        <v>105</v>
      </c>
      <c r="J211" s="63">
        <v>31347.200000000001</v>
      </c>
      <c r="K211" s="63">
        <v>37496.559999999998</v>
      </c>
      <c r="L211" s="63">
        <v>41784.68</v>
      </c>
      <c r="M211" s="63">
        <v>47150.36</v>
      </c>
      <c r="N211" s="63">
        <v>0</v>
      </c>
      <c r="O211" s="63">
        <v>47430.29</v>
      </c>
      <c r="P211" s="63">
        <v>26581.23</v>
      </c>
      <c r="Q211" s="63">
        <v>0</v>
      </c>
    </row>
    <row r="212" spans="1:17" x14ac:dyDescent="0.25">
      <c r="A212" s="55" t="s">
        <v>597</v>
      </c>
      <c r="B212" s="60" t="s">
        <v>142</v>
      </c>
      <c r="C212" s="61" t="s">
        <v>598</v>
      </c>
      <c r="D212" s="62" t="s">
        <v>138</v>
      </c>
      <c r="E212" s="60">
        <v>1</v>
      </c>
      <c r="F212" s="60">
        <v>31.5</v>
      </c>
      <c r="G212" s="60">
        <v>185</v>
      </c>
      <c r="H212" s="60">
        <v>2</v>
      </c>
      <c r="I212" s="60">
        <v>102</v>
      </c>
      <c r="J212" s="63">
        <v>18352</v>
      </c>
      <c r="K212" s="63">
        <v>21952.1</v>
      </c>
      <c r="L212" s="63">
        <v>24462.55</v>
      </c>
      <c r="M212" s="63">
        <v>27603.85</v>
      </c>
      <c r="N212" s="63">
        <v>0</v>
      </c>
      <c r="O212" s="63">
        <v>11397.74</v>
      </c>
      <c r="P212" s="63">
        <v>13652.43</v>
      </c>
      <c r="Q212" s="63">
        <v>0</v>
      </c>
    </row>
    <row r="213" spans="1:17" x14ac:dyDescent="0.25">
      <c r="A213" s="55" t="s">
        <v>599</v>
      </c>
      <c r="B213" s="60" t="s">
        <v>142</v>
      </c>
      <c r="C213" s="61" t="s">
        <v>600</v>
      </c>
      <c r="D213" s="62" t="s">
        <v>138</v>
      </c>
      <c r="E213" s="60">
        <v>6</v>
      </c>
      <c r="F213" s="60">
        <v>31.5</v>
      </c>
      <c r="G213" s="60">
        <v>1600</v>
      </c>
      <c r="H213" s="60">
        <v>6</v>
      </c>
      <c r="I213" s="60">
        <v>112</v>
      </c>
      <c r="J213" s="63">
        <v>158720</v>
      </c>
      <c r="K213" s="63">
        <v>189856</v>
      </c>
      <c r="L213" s="63">
        <v>211568</v>
      </c>
      <c r="M213" s="63">
        <v>238736</v>
      </c>
      <c r="N213" s="63">
        <v>0</v>
      </c>
      <c r="O213" s="63">
        <v>195299.24</v>
      </c>
      <c r="P213" s="63">
        <v>44358.34</v>
      </c>
      <c r="Q213" s="63">
        <v>0</v>
      </c>
    </row>
    <row r="214" spans="1:17" x14ac:dyDescent="0.25">
      <c r="A214" s="55" t="s">
        <v>601</v>
      </c>
      <c r="B214" s="60" t="s">
        <v>142</v>
      </c>
      <c r="C214" s="61" t="s">
        <v>602</v>
      </c>
      <c r="D214" s="62" t="s">
        <v>138</v>
      </c>
      <c r="E214" s="60">
        <v>4</v>
      </c>
      <c r="F214" s="60">
        <v>31.5</v>
      </c>
      <c r="G214" s="60">
        <v>1000</v>
      </c>
      <c r="H214" s="60">
        <v>5</v>
      </c>
      <c r="I214" s="60">
        <v>106</v>
      </c>
      <c r="J214" s="63">
        <v>99200</v>
      </c>
      <c r="K214" s="63">
        <v>118660</v>
      </c>
      <c r="L214" s="63">
        <v>132230</v>
      </c>
      <c r="M214" s="63">
        <v>149210</v>
      </c>
      <c r="N214" s="63">
        <v>0</v>
      </c>
      <c r="O214" s="63">
        <v>66396.160000000003</v>
      </c>
      <c r="P214" s="63">
        <v>34649.68</v>
      </c>
      <c r="Q214" s="63">
        <v>0</v>
      </c>
    </row>
    <row r="215" spans="1:17" x14ac:dyDescent="0.25">
      <c r="A215" s="55" t="s">
        <v>603</v>
      </c>
      <c r="B215" s="60" t="s">
        <v>142</v>
      </c>
      <c r="C215" s="61" t="s">
        <v>604</v>
      </c>
      <c r="D215" s="62"/>
      <c r="E215" s="60">
        <v>1</v>
      </c>
      <c r="F215" s="60">
        <v>31.5</v>
      </c>
      <c r="G215" s="60">
        <v>682.74</v>
      </c>
      <c r="H215" s="60">
        <v>4</v>
      </c>
      <c r="I215" s="60">
        <v>169</v>
      </c>
      <c r="J215" s="63">
        <v>67727.808000000005</v>
      </c>
      <c r="K215" s="63">
        <v>81013.928400000004</v>
      </c>
      <c r="L215" s="63">
        <v>90278.710200000001</v>
      </c>
      <c r="M215" s="63">
        <v>101871.6354</v>
      </c>
      <c r="N215" s="63">
        <v>0</v>
      </c>
      <c r="O215" s="63">
        <v>88636.47</v>
      </c>
      <c r="P215" s="63">
        <v>26581.23</v>
      </c>
      <c r="Q215" s="63">
        <v>0</v>
      </c>
    </row>
    <row r="216" spans="1:17" x14ac:dyDescent="0.25">
      <c r="A216" s="55" t="s">
        <v>605</v>
      </c>
      <c r="B216" s="60" t="s">
        <v>142</v>
      </c>
      <c r="C216" s="61" t="s">
        <v>606</v>
      </c>
      <c r="D216" s="62" t="s">
        <v>138</v>
      </c>
      <c r="E216" s="60">
        <v>1</v>
      </c>
      <c r="F216" s="60">
        <v>31.5</v>
      </c>
      <c r="G216" s="60">
        <v>185</v>
      </c>
      <c r="H216" s="60">
        <v>3</v>
      </c>
      <c r="I216" s="60">
        <v>102</v>
      </c>
      <c r="J216" s="63">
        <v>18352</v>
      </c>
      <c r="K216" s="63">
        <v>21952.1</v>
      </c>
      <c r="L216" s="63">
        <v>24462.55</v>
      </c>
      <c r="M216" s="63">
        <v>27603.85</v>
      </c>
      <c r="N216" s="63">
        <v>0</v>
      </c>
      <c r="O216" s="63">
        <v>11397.74</v>
      </c>
      <c r="P216" s="63">
        <v>19284.66</v>
      </c>
      <c r="Q216" s="63">
        <v>0</v>
      </c>
    </row>
    <row r="217" spans="1:17" x14ac:dyDescent="0.25">
      <c r="A217" s="55" t="s">
        <v>607</v>
      </c>
      <c r="B217" s="60" t="s">
        <v>142</v>
      </c>
      <c r="C217" s="61" t="s">
        <v>608</v>
      </c>
      <c r="D217" s="62" t="s">
        <v>138</v>
      </c>
      <c r="E217" s="60">
        <v>6</v>
      </c>
      <c r="F217" s="60">
        <v>31.5</v>
      </c>
      <c r="G217" s="60">
        <v>1300</v>
      </c>
      <c r="H217" s="60">
        <v>6</v>
      </c>
      <c r="I217" s="60">
        <v>108</v>
      </c>
      <c r="J217" s="63">
        <v>128960</v>
      </c>
      <c r="K217" s="63">
        <v>154258</v>
      </c>
      <c r="L217" s="63">
        <v>171899</v>
      </c>
      <c r="M217" s="63">
        <v>193973</v>
      </c>
      <c r="N217" s="63">
        <v>0</v>
      </c>
      <c r="O217" s="63">
        <v>115153.3</v>
      </c>
      <c r="P217" s="63">
        <v>44358.34</v>
      </c>
      <c r="Q217" s="63">
        <v>0</v>
      </c>
    </row>
    <row r="218" spans="1:17" x14ac:dyDescent="0.25">
      <c r="A218" s="55" t="s">
        <v>609</v>
      </c>
      <c r="B218" s="60" t="s">
        <v>142</v>
      </c>
      <c r="C218" s="61" t="s">
        <v>610</v>
      </c>
      <c r="D218" s="62" t="s">
        <v>611</v>
      </c>
      <c r="E218" s="60">
        <v>2</v>
      </c>
      <c r="F218" s="60">
        <v>31.5</v>
      </c>
      <c r="G218" s="60">
        <v>751</v>
      </c>
      <c r="H218" s="60">
        <v>4</v>
      </c>
      <c r="I218" s="60">
        <v>106</v>
      </c>
      <c r="J218" s="63">
        <v>74499.199999999997</v>
      </c>
      <c r="K218" s="63">
        <v>89113.66</v>
      </c>
      <c r="L218" s="63">
        <v>99304.73</v>
      </c>
      <c r="M218" s="63">
        <v>112056.71</v>
      </c>
      <c r="N218" s="63">
        <v>0</v>
      </c>
      <c r="O218" s="63">
        <v>66396.160000000003</v>
      </c>
      <c r="P218" s="63">
        <v>26581.23</v>
      </c>
      <c r="Q218" s="63">
        <v>0</v>
      </c>
    </row>
    <row r="219" spans="1:17" x14ac:dyDescent="0.25">
      <c r="A219" s="55" t="s">
        <v>612</v>
      </c>
      <c r="B219" s="60" t="s">
        <v>142</v>
      </c>
      <c r="C219" s="61" t="s">
        <v>613</v>
      </c>
      <c r="D219" s="62" t="s">
        <v>138</v>
      </c>
      <c r="E219" s="60">
        <v>2</v>
      </c>
      <c r="F219" s="60">
        <v>31.5</v>
      </c>
      <c r="G219" s="60">
        <v>259</v>
      </c>
      <c r="H219" s="60">
        <v>4</v>
      </c>
      <c r="I219" s="60">
        <v>105</v>
      </c>
      <c r="J219" s="63">
        <v>25692.799999999999</v>
      </c>
      <c r="K219" s="63">
        <v>30732.94</v>
      </c>
      <c r="L219" s="63">
        <v>34247.57</v>
      </c>
      <c r="M219" s="63">
        <v>38645.39</v>
      </c>
      <c r="N219" s="63">
        <v>0</v>
      </c>
      <c r="O219" s="63">
        <v>47430.29</v>
      </c>
      <c r="P219" s="63">
        <v>26581.23</v>
      </c>
      <c r="Q219" s="63">
        <v>0</v>
      </c>
    </row>
    <row r="220" spans="1:17" x14ac:dyDescent="0.25">
      <c r="A220" s="55" t="s">
        <v>614</v>
      </c>
      <c r="B220" s="60" t="s">
        <v>142</v>
      </c>
      <c r="C220" s="61" t="s">
        <v>615</v>
      </c>
      <c r="D220" s="62" t="s">
        <v>138</v>
      </c>
      <c r="E220" s="60">
        <v>2</v>
      </c>
      <c r="F220" s="60">
        <v>31.5</v>
      </c>
      <c r="G220" s="60">
        <v>259</v>
      </c>
      <c r="H220" s="60">
        <v>4</v>
      </c>
      <c r="I220" s="60">
        <v>104</v>
      </c>
      <c r="J220" s="63">
        <v>25692.799999999999</v>
      </c>
      <c r="K220" s="63">
        <v>30732.94</v>
      </c>
      <c r="L220" s="63">
        <v>34247.57</v>
      </c>
      <c r="M220" s="63">
        <v>38645.39</v>
      </c>
      <c r="N220" s="63">
        <v>0</v>
      </c>
      <c r="O220" s="63">
        <v>33182.82</v>
      </c>
      <c r="P220" s="63">
        <v>26581.23</v>
      </c>
      <c r="Q220" s="63">
        <v>0</v>
      </c>
    </row>
    <row r="221" spans="1:17" ht="30" x14ac:dyDescent="0.25">
      <c r="A221" s="55" t="s">
        <v>616</v>
      </c>
      <c r="B221" s="60" t="s">
        <v>142</v>
      </c>
      <c r="C221" s="61" t="s">
        <v>617</v>
      </c>
      <c r="D221" s="62" t="s">
        <v>138</v>
      </c>
      <c r="E221" s="60">
        <v>2</v>
      </c>
      <c r="F221" s="60">
        <v>31.5</v>
      </c>
      <c r="G221" s="60">
        <v>400</v>
      </c>
      <c r="H221" s="60">
        <v>3</v>
      </c>
      <c r="I221" s="60">
        <v>104</v>
      </c>
      <c r="J221" s="63">
        <v>39680</v>
      </c>
      <c r="K221" s="63">
        <v>47464</v>
      </c>
      <c r="L221" s="63">
        <v>52892</v>
      </c>
      <c r="M221" s="63">
        <v>59684</v>
      </c>
      <c r="N221" s="63">
        <v>0</v>
      </c>
      <c r="O221" s="63">
        <v>33182.82</v>
      </c>
      <c r="P221" s="63">
        <v>19284.66</v>
      </c>
      <c r="Q221" s="63">
        <v>0</v>
      </c>
    </row>
    <row r="222" spans="1:17" x14ac:dyDescent="0.25">
      <c r="A222" s="55" t="s">
        <v>618</v>
      </c>
      <c r="B222" s="60" t="s">
        <v>142</v>
      </c>
      <c r="C222" s="61" t="s">
        <v>619</v>
      </c>
      <c r="D222" s="62" t="s">
        <v>138</v>
      </c>
      <c r="E222" s="60">
        <v>2</v>
      </c>
      <c r="F222" s="60">
        <v>31.5</v>
      </c>
      <c r="G222" s="60">
        <v>316</v>
      </c>
      <c r="H222" s="60">
        <v>3</v>
      </c>
      <c r="I222" s="60">
        <v>104</v>
      </c>
      <c r="J222" s="63">
        <v>31347.200000000001</v>
      </c>
      <c r="K222" s="63">
        <v>37496.559999999998</v>
      </c>
      <c r="L222" s="63">
        <v>41784.68</v>
      </c>
      <c r="M222" s="63">
        <v>47150.36</v>
      </c>
      <c r="N222" s="63">
        <v>0</v>
      </c>
      <c r="O222" s="63">
        <v>33182.82</v>
      </c>
      <c r="P222" s="63">
        <v>19284.66</v>
      </c>
      <c r="Q222" s="63">
        <v>0</v>
      </c>
    </row>
    <row r="223" spans="1:17" x14ac:dyDescent="0.25">
      <c r="A223" s="55" t="s">
        <v>620</v>
      </c>
      <c r="B223" s="60" t="s">
        <v>142</v>
      </c>
      <c r="C223" s="61" t="s">
        <v>621</v>
      </c>
      <c r="D223" s="62" t="s">
        <v>138</v>
      </c>
      <c r="E223" s="60">
        <v>4</v>
      </c>
      <c r="F223" s="60">
        <v>31.5</v>
      </c>
      <c r="G223" s="60">
        <v>782</v>
      </c>
      <c r="H223" s="60">
        <v>6</v>
      </c>
      <c r="I223" s="60">
        <v>108</v>
      </c>
      <c r="J223" s="63">
        <v>77574.399999999994</v>
      </c>
      <c r="K223" s="63">
        <v>92792.12</v>
      </c>
      <c r="L223" s="63">
        <v>103403.86</v>
      </c>
      <c r="M223" s="63">
        <v>116682.22</v>
      </c>
      <c r="N223" s="63">
        <v>0</v>
      </c>
      <c r="O223" s="63">
        <v>115153.3</v>
      </c>
      <c r="P223" s="63">
        <v>44358.34</v>
      </c>
      <c r="Q223" s="63">
        <v>0</v>
      </c>
    </row>
    <row r="224" spans="1:17" x14ac:dyDescent="0.25">
      <c r="A224" s="55" t="s">
        <v>622</v>
      </c>
      <c r="B224" s="60" t="s">
        <v>142</v>
      </c>
      <c r="C224" s="61" t="s">
        <v>623</v>
      </c>
      <c r="D224" s="62" t="s">
        <v>138</v>
      </c>
      <c r="E224" s="60">
        <v>2</v>
      </c>
      <c r="F224" s="60">
        <v>31.5</v>
      </c>
      <c r="G224" s="60">
        <v>435</v>
      </c>
      <c r="H224" s="60">
        <v>5</v>
      </c>
      <c r="I224" s="60">
        <v>104</v>
      </c>
      <c r="J224" s="63">
        <v>43152</v>
      </c>
      <c r="K224" s="63">
        <v>51617.1</v>
      </c>
      <c r="L224" s="63">
        <v>57520.05</v>
      </c>
      <c r="M224" s="63">
        <v>64906.35</v>
      </c>
      <c r="N224" s="63">
        <v>0</v>
      </c>
      <c r="O224" s="63">
        <v>33182.82</v>
      </c>
      <c r="P224" s="63">
        <v>34649.68</v>
      </c>
      <c r="Q224" s="63">
        <v>0</v>
      </c>
    </row>
    <row r="225" spans="1:17" x14ac:dyDescent="0.25">
      <c r="A225" s="55" t="s">
        <v>624</v>
      </c>
      <c r="B225" s="60" t="s">
        <v>142</v>
      </c>
      <c r="C225" s="61" t="s">
        <v>625</v>
      </c>
      <c r="D225" s="62" t="s">
        <v>138</v>
      </c>
      <c r="E225" s="60">
        <v>1</v>
      </c>
      <c r="F225" s="60">
        <v>31.5</v>
      </c>
      <c r="G225" s="60">
        <v>275</v>
      </c>
      <c r="H225" s="60">
        <v>6</v>
      </c>
      <c r="I225" s="60">
        <v>107</v>
      </c>
      <c r="J225" s="63">
        <v>27280</v>
      </c>
      <c r="K225" s="63">
        <v>32631.5</v>
      </c>
      <c r="L225" s="63">
        <v>36363.25</v>
      </c>
      <c r="M225" s="63">
        <v>41032.75</v>
      </c>
      <c r="N225" s="63">
        <v>0</v>
      </c>
      <c r="O225" s="63">
        <v>94860.69</v>
      </c>
      <c r="P225" s="63">
        <v>44358.34</v>
      </c>
      <c r="Q225" s="63">
        <v>0</v>
      </c>
    </row>
    <row r="226" spans="1:17" x14ac:dyDescent="0.25">
      <c r="A226" s="55" t="s">
        <v>626</v>
      </c>
      <c r="B226" s="60" t="s">
        <v>142</v>
      </c>
      <c r="C226" s="61" t="s">
        <v>627</v>
      </c>
      <c r="D226" s="62" t="s">
        <v>138</v>
      </c>
      <c r="E226" s="60">
        <v>1</v>
      </c>
      <c r="F226" s="60">
        <v>31.5</v>
      </c>
      <c r="G226" s="60">
        <v>412</v>
      </c>
      <c r="H226" s="60">
        <v>3</v>
      </c>
      <c r="I226" s="60">
        <v>161</v>
      </c>
      <c r="J226" s="63">
        <v>40870.400000000001</v>
      </c>
      <c r="K226" s="63">
        <v>48887.92</v>
      </c>
      <c r="L226" s="63">
        <v>54478.76</v>
      </c>
      <c r="M226" s="63">
        <v>61474.52</v>
      </c>
      <c r="N226" s="63">
        <v>0</v>
      </c>
      <c r="O226" s="63">
        <v>28379.48</v>
      </c>
      <c r="P226" s="63">
        <v>19284.66</v>
      </c>
      <c r="Q226" s="63">
        <v>0</v>
      </c>
    </row>
    <row r="227" spans="1:17" x14ac:dyDescent="0.25">
      <c r="A227" s="55" t="s">
        <v>628</v>
      </c>
      <c r="B227" s="60" t="s">
        <v>142</v>
      </c>
      <c r="C227" s="61" t="s">
        <v>629</v>
      </c>
      <c r="D227" s="62" t="s">
        <v>630</v>
      </c>
      <c r="E227" s="60">
        <v>1</v>
      </c>
      <c r="F227" s="60">
        <v>31.5</v>
      </c>
      <c r="G227" s="60">
        <v>178.22</v>
      </c>
      <c r="H227" s="60">
        <v>3</v>
      </c>
      <c r="I227" s="60">
        <v>171</v>
      </c>
      <c r="J227" s="63">
        <v>17679.423999999999</v>
      </c>
      <c r="K227" s="63">
        <v>21147.585200000001</v>
      </c>
      <c r="L227" s="63">
        <v>23566.030599999998</v>
      </c>
      <c r="M227" s="63">
        <v>26592.206200000001</v>
      </c>
      <c r="N227" s="63">
        <v>0</v>
      </c>
      <c r="O227" s="63">
        <v>35454.589999999997</v>
      </c>
      <c r="P227" s="63">
        <v>19284.66</v>
      </c>
      <c r="Q227" s="63">
        <v>0</v>
      </c>
    </row>
    <row r="228" spans="1:17" x14ac:dyDescent="0.25">
      <c r="A228" s="55" t="s">
        <v>631</v>
      </c>
      <c r="B228" s="60" t="s">
        <v>142</v>
      </c>
      <c r="C228" s="61" t="s">
        <v>632</v>
      </c>
      <c r="D228" s="62" t="s">
        <v>138</v>
      </c>
      <c r="E228" s="60">
        <v>5</v>
      </c>
      <c r="F228" s="60">
        <v>31.5</v>
      </c>
      <c r="G228" s="60">
        <v>1129</v>
      </c>
      <c r="H228" s="60">
        <v>6</v>
      </c>
      <c r="I228" s="60">
        <v>111</v>
      </c>
      <c r="J228" s="63">
        <v>111996.8</v>
      </c>
      <c r="K228" s="63">
        <v>133967.14000000001</v>
      </c>
      <c r="L228" s="63">
        <v>149287.67000000001</v>
      </c>
      <c r="M228" s="63">
        <v>168458.09</v>
      </c>
      <c r="N228" s="63">
        <v>0</v>
      </c>
      <c r="O228" s="63">
        <v>175006.4</v>
      </c>
      <c r="P228" s="63">
        <v>44358.34</v>
      </c>
      <c r="Q228" s="63">
        <v>0</v>
      </c>
    </row>
    <row r="229" spans="1:17" x14ac:dyDescent="0.25">
      <c r="A229" s="55" t="s">
        <v>633</v>
      </c>
      <c r="B229" s="60" t="s">
        <v>142</v>
      </c>
      <c r="C229" s="61" t="s">
        <v>634</v>
      </c>
      <c r="D229" s="62" t="s">
        <v>138</v>
      </c>
      <c r="E229" s="60">
        <v>5</v>
      </c>
      <c r="F229" s="60">
        <v>31.5</v>
      </c>
      <c r="G229" s="60">
        <v>1129</v>
      </c>
      <c r="H229" s="60">
        <v>6</v>
      </c>
      <c r="I229" s="60">
        <v>107</v>
      </c>
      <c r="J229" s="63">
        <v>111996.8</v>
      </c>
      <c r="K229" s="63">
        <v>133967.14000000001</v>
      </c>
      <c r="L229" s="63">
        <v>149287.67000000001</v>
      </c>
      <c r="M229" s="63">
        <v>168458.09</v>
      </c>
      <c r="N229" s="63">
        <v>0</v>
      </c>
      <c r="O229" s="63">
        <v>94860.69</v>
      </c>
      <c r="P229" s="63">
        <v>44358.34</v>
      </c>
      <c r="Q229" s="63">
        <v>0</v>
      </c>
    </row>
    <row r="230" spans="1:17" x14ac:dyDescent="0.25">
      <c r="A230" s="55" t="s">
        <v>635</v>
      </c>
      <c r="B230" s="60" t="s">
        <v>142</v>
      </c>
      <c r="C230" s="61" t="s">
        <v>636</v>
      </c>
      <c r="D230" s="62" t="s">
        <v>138</v>
      </c>
      <c r="E230" s="60">
        <v>1</v>
      </c>
      <c r="F230" s="60">
        <v>31.5</v>
      </c>
      <c r="G230" s="60">
        <v>385</v>
      </c>
      <c r="H230" s="60">
        <v>3</v>
      </c>
      <c r="I230" s="60">
        <v>104</v>
      </c>
      <c r="J230" s="63">
        <v>38192</v>
      </c>
      <c r="K230" s="63">
        <v>45684.1</v>
      </c>
      <c r="L230" s="63">
        <v>50908.55</v>
      </c>
      <c r="M230" s="63">
        <v>57445.85</v>
      </c>
      <c r="N230" s="63">
        <v>0</v>
      </c>
      <c r="O230" s="63">
        <v>33182.82</v>
      </c>
      <c r="P230" s="63">
        <v>19284.66</v>
      </c>
      <c r="Q230" s="63">
        <v>0</v>
      </c>
    </row>
    <row r="231" spans="1:17" x14ac:dyDescent="0.25">
      <c r="A231" s="55" t="s">
        <v>637</v>
      </c>
      <c r="B231" s="60" t="s">
        <v>142</v>
      </c>
      <c r="C231" s="61" t="s">
        <v>638</v>
      </c>
      <c r="D231" s="62" t="s">
        <v>138</v>
      </c>
      <c r="E231" s="60">
        <v>3</v>
      </c>
      <c r="F231" s="60">
        <v>31.5</v>
      </c>
      <c r="G231" s="60">
        <v>1000</v>
      </c>
      <c r="H231" s="60">
        <v>5</v>
      </c>
      <c r="I231" s="60">
        <v>105</v>
      </c>
      <c r="J231" s="63">
        <v>99200</v>
      </c>
      <c r="K231" s="63">
        <v>118660</v>
      </c>
      <c r="L231" s="63">
        <v>132230</v>
      </c>
      <c r="M231" s="63">
        <v>149210</v>
      </c>
      <c r="N231" s="63">
        <v>0</v>
      </c>
      <c r="O231" s="63">
        <v>47430.29</v>
      </c>
      <c r="P231" s="63">
        <v>34649.68</v>
      </c>
      <c r="Q231" s="63">
        <v>0</v>
      </c>
    </row>
    <row r="232" spans="1:17" x14ac:dyDescent="0.25">
      <c r="A232" s="55" t="s">
        <v>639</v>
      </c>
      <c r="B232" s="60" t="s">
        <v>142</v>
      </c>
      <c r="C232" s="61" t="s">
        <v>640</v>
      </c>
      <c r="D232" s="62" t="s">
        <v>138</v>
      </c>
      <c r="E232" s="60">
        <v>3</v>
      </c>
      <c r="F232" s="60">
        <v>31.5</v>
      </c>
      <c r="G232" s="60">
        <v>886</v>
      </c>
      <c r="H232" s="60">
        <v>6</v>
      </c>
      <c r="I232" s="60">
        <v>105</v>
      </c>
      <c r="J232" s="63">
        <v>87891.199999999997</v>
      </c>
      <c r="K232" s="63">
        <v>105132.76</v>
      </c>
      <c r="L232" s="63">
        <v>117155.78</v>
      </c>
      <c r="M232" s="63">
        <v>132200.06</v>
      </c>
      <c r="N232" s="63">
        <v>0</v>
      </c>
      <c r="O232" s="63">
        <v>47430.29</v>
      </c>
      <c r="P232" s="63">
        <v>44358.34</v>
      </c>
      <c r="Q232" s="63">
        <v>0</v>
      </c>
    </row>
    <row r="233" spans="1:17" x14ac:dyDescent="0.25">
      <c r="A233" s="55" t="s">
        <v>641</v>
      </c>
      <c r="B233" s="60" t="s">
        <v>142</v>
      </c>
      <c r="C233" s="61" t="s">
        <v>642</v>
      </c>
      <c r="D233" s="62" t="s">
        <v>138</v>
      </c>
      <c r="E233" s="60">
        <v>5</v>
      </c>
      <c r="F233" s="60">
        <v>31.5</v>
      </c>
      <c r="G233" s="60">
        <v>1086</v>
      </c>
      <c r="H233" s="60">
        <v>5</v>
      </c>
      <c r="I233" s="60">
        <v>106</v>
      </c>
      <c r="J233" s="63">
        <v>107731.2</v>
      </c>
      <c r="K233" s="63">
        <v>128864.76</v>
      </c>
      <c r="L233" s="63">
        <v>143601.78</v>
      </c>
      <c r="M233" s="63">
        <v>162042.06</v>
      </c>
      <c r="N233" s="63">
        <v>0</v>
      </c>
      <c r="O233" s="63">
        <v>66396.160000000003</v>
      </c>
      <c r="P233" s="63">
        <v>34649.68</v>
      </c>
      <c r="Q233" s="63">
        <v>0</v>
      </c>
    </row>
    <row r="234" spans="1:17" x14ac:dyDescent="0.25">
      <c r="A234" s="55" t="s">
        <v>643</v>
      </c>
      <c r="B234" s="60" t="s">
        <v>142</v>
      </c>
      <c r="C234" s="61" t="s">
        <v>644</v>
      </c>
      <c r="D234" s="62" t="s">
        <v>138</v>
      </c>
      <c r="E234" s="60">
        <v>3</v>
      </c>
      <c r="F234" s="60">
        <v>31.5</v>
      </c>
      <c r="G234" s="60">
        <v>1086</v>
      </c>
      <c r="H234" s="60">
        <v>5</v>
      </c>
      <c r="I234" s="60">
        <v>104</v>
      </c>
      <c r="J234" s="63">
        <v>107731.2</v>
      </c>
      <c r="K234" s="63">
        <v>128864.76</v>
      </c>
      <c r="L234" s="63">
        <v>143601.78</v>
      </c>
      <c r="M234" s="63">
        <v>162042.06</v>
      </c>
      <c r="N234" s="63">
        <v>0</v>
      </c>
      <c r="O234" s="63">
        <v>33182.82</v>
      </c>
      <c r="P234" s="63">
        <v>34649.68</v>
      </c>
      <c r="Q234" s="63">
        <v>0</v>
      </c>
    </row>
    <row r="235" spans="1:17" x14ac:dyDescent="0.25">
      <c r="A235" s="55" t="s">
        <v>645</v>
      </c>
      <c r="B235" s="60" t="s">
        <v>142</v>
      </c>
      <c r="C235" s="61" t="s">
        <v>646</v>
      </c>
      <c r="D235" s="62" t="s">
        <v>138</v>
      </c>
      <c r="E235" s="60">
        <v>2</v>
      </c>
      <c r="F235" s="60">
        <v>31.5</v>
      </c>
      <c r="G235" s="60">
        <v>570</v>
      </c>
      <c r="H235" s="60">
        <v>5</v>
      </c>
      <c r="I235" s="60">
        <v>106</v>
      </c>
      <c r="J235" s="63">
        <v>56544</v>
      </c>
      <c r="K235" s="63">
        <v>67636.2</v>
      </c>
      <c r="L235" s="63">
        <v>75371.100000000006</v>
      </c>
      <c r="M235" s="63">
        <v>85049.7</v>
      </c>
      <c r="N235" s="63">
        <v>0</v>
      </c>
      <c r="O235" s="63">
        <v>66396.160000000003</v>
      </c>
      <c r="P235" s="63">
        <v>34649.68</v>
      </c>
      <c r="Q235" s="63">
        <v>0</v>
      </c>
    </row>
    <row r="236" spans="1:17" x14ac:dyDescent="0.25">
      <c r="A236" s="55" t="s">
        <v>647</v>
      </c>
      <c r="B236" s="60" t="s">
        <v>142</v>
      </c>
      <c r="C236" s="61" t="s">
        <v>648</v>
      </c>
      <c r="D236" s="62" t="s">
        <v>138</v>
      </c>
      <c r="E236" s="60">
        <v>5</v>
      </c>
      <c r="F236" s="60">
        <v>31.5</v>
      </c>
      <c r="G236" s="60">
        <v>1123</v>
      </c>
      <c r="H236" s="60">
        <v>7</v>
      </c>
      <c r="I236" s="60">
        <v>109</v>
      </c>
      <c r="J236" s="63">
        <v>111401.60000000001</v>
      </c>
      <c r="K236" s="63">
        <v>133255.18</v>
      </c>
      <c r="L236" s="63">
        <v>148494.29</v>
      </c>
      <c r="M236" s="63">
        <v>167562.82999999999</v>
      </c>
      <c r="N236" s="63">
        <v>0</v>
      </c>
      <c r="O236" s="63">
        <v>138160.06</v>
      </c>
      <c r="P236" s="63">
        <v>80648.240000000005</v>
      </c>
      <c r="Q236" s="63">
        <v>0</v>
      </c>
    </row>
    <row r="237" spans="1:17" x14ac:dyDescent="0.25">
      <c r="A237" s="55" t="s">
        <v>649</v>
      </c>
      <c r="B237" s="60" t="s">
        <v>150</v>
      </c>
      <c r="C237" s="61" t="s">
        <v>650</v>
      </c>
      <c r="D237" s="62" t="s">
        <v>138</v>
      </c>
      <c r="E237" s="60">
        <v>1</v>
      </c>
      <c r="F237" s="60">
        <v>0</v>
      </c>
      <c r="G237" s="60">
        <v>84</v>
      </c>
      <c r="H237" s="60">
        <v>0</v>
      </c>
      <c r="I237" s="60">
        <v>1</v>
      </c>
      <c r="J237" s="63">
        <v>8494.08</v>
      </c>
      <c r="K237" s="63">
        <v>10145.52</v>
      </c>
      <c r="L237" s="63">
        <v>11540.76</v>
      </c>
      <c r="M237" s="63">
        <v>12925.08</v>
      </c>
      <c r="N237" s="63">
        <v>0</v>
      </c>
      <c r="O237" s="63">
        <v>4393.05</v>
      </c>
      <c r="P237" s="63">
        <v>0</v>
      </c>
      <c r="Q237" s="63">
        <v>0</v>
      </c>
    </row>
    <row r="238" spans="1:17" x14ac:dyDescent="0.25">
      <c r="A238" s="55" t="s">
        <v>651</v>
      </c>
      <c r="B238" s="60" t="s">
        <v>150</v>
      </c>
      <c r="C238" s="61" t="s">
        <v>652</v>
      </c>
      <c r="D238" s="62" t="s">
        <v>653</v>
      </c>
      <c r="E238" s="60">
        <v>2</v>
      </c>
      <c r="F238" s="60">
        <v>0</v>
      </c>
      <c r="G238" s="60">
        <v>143</v>
      </c>
      <c r="H238" s="60">
        <v>0</v>
      </c>
      <c r="I238" s="60">
        <v>14</v>
      </c>
      <c r="J238" s="63">
        <v>14460.16</v>
      </c>
      <c r="K238" s="63">
        <v>17271.54</v>
      </c>
      <c r="L238" s="63">
        <v>19646.77</v>
      </c>
      <c r="M238" s="63">
        <v>22003.41</v>
      </c>
      <c r="N238" s="63">
        <v>0</v>
      </c>
      <c r="O238" s="63">
        <v>16895.96</v>
      </c>
      <c r="P238" s="63">
        <v>0</v>
      </c>
      <c r="Q238" s="63">
        <v>0</v>
      </c>
    </row>
    <row r="239" spans="1:17" x14ac:dyDescent="0.25">
      <c r="A239" s="55" t="s">
        <v>654</v>
      </c>
      <c r="B239" s="60" t="s">
        <v>150</v>
      </c>
      <c r="C239" s="61" t="s">
        <v>652</v>
      </c>
      <c r="D239" s="62" t="s">
        <v>655</v>
      </c>
      <c r="E239" s="60">
        <v>3</v>
      </c>
      <c r="F239" s="60">
        <v>0</v>
      </c>
      <c r="G239" s="60">
        <v>199</v>
      </c>
      <c r="H239" s="60">
        <v>0</v>
      </c>
      <c r="I239" s="60">
        <v>15</v>
      </c>
      <c r="J239" s="63">
        <v>20122.88</v>
      </c>
      <c r="K239" s="63">
        <v>24035.22</v>
      </c>
      <c r="L239" s="63">
        <v>27340.61</v>
      </c>
      <c r="M239" s="63">
        <v>30620.13</v>
      </c>
      <c r="N239" s="63">
        <v>0</v>
      </c>
      <c r="O239" s="63">
        <v>25343.89</v>
      </c>
      <c r="P239" s="63">
        <v>0</v>
      </c>
      <c r="Q239" s="63">
        <v>0</v>
      </c>
    </row>
    <row r="240" spans="1:17" ht="30" x14ac:dyDescent="0.25">
      <c r="A240" s="55" t="s">
        <v>656</v>
      </c>
      <c r="B240" s="60" t="s">
        <v>150</v>
      </c>
      <c r="C240" s="61" t="s">
        <v>657</v>
      </c>
      <c r="D240" s="62" t="s">
        <v>658</v>
      </c>
      <c r="E240" s="60">
        <v>5</v>
      </c>
      <c r="F240" s="60">
        <v>0</v>
      </c>
      <c r="G240" s="60">
        <v>277</v>
      </c>
      <c r="H240" s="60">
        <v>0</v>
      </c>
      <c r="I240" s="60">
        <v>5</v>
      </c>
      <c r="J240" s="63">
        <v>28010.240000000002</v>
      </c>
      <c r="K240" s="63">
        <v>33456.06</v>
      </c>
      <c r="L240" s="63">
        <v>38057.03</v>
      </c>
      <c r="M240" s="63">
        <v>42621.99</v>
      </c>
      <c r="N240" s="63">
        <v>0</v>
      </c>
      <c r="O240" s="63">
        <v>40888.379999999997</v>
      </c>
      <c r="P240" s="63">
        <v>0</v>
      </c>
      <c r="Q240" s="63">
        <v>0</v>
      </c>
    </row>
    <row r="241" spans="1:17" x14ac:dyDescent="0.25">
      <c r="A241" s="55" t="s">
        <v>659</v>
      </c>
      <c r="B241" s="60" t="s">
        <v>150</v>
      </c>
      <c r="C241" s="61" t="s">
        <v>660</v>
      </c>
      <c r="D241" s="62" t="s">
        <v>661</v>
      </c>
      <c r="E241" s="60">
        <v>31</v>
      </c>
      <c r="F241" s="60">
        <v>0</v>
      </c>
      <c r="G241" s="60">
        <v>183</v>
      </c>
      <c r="H241" s="60">
        <v>0</v>
      </c>
      <c r="I241" s="60">
        <v>2</v>
      </c>
      <c r="J241" s="63">
        <v>18504.96</v>
      </c>
      <c r="K241" s="63">
        <v>22102.74</v>
      </c>
      <c r="L241" s="63">
        <v>25142.37</v>
      </c>
      <c r="M241" s="63">
        <v>28158.21</v>
      </c>
      <c r="N241" s="63">
        <v>0</v>
      </c>
      <c r="O241" s="63">
        <v>9825.6299999999992</v>
      </c>
      <c r="P241" s="63">
        <v>0</v>
      </c>
      <c r="Q241" s="63">
        <v>0</v>
      </c>
    </row>
    <row r="242" spans="1:17" ht="45" x14ac:dyDescent="0.25">
      <c r="A242" s="55" t="s">
        <v>662</v>
      </c>
      <c r="B242" s="60" t="s">
        <v>150</v>
      </c>
      <c r="C242" s="61" t="s">
        <v>663</v>
      </c>
      <c r="D242" s="62" t="s">
        <v>664</v>
      </c>
      <c r="E242" s="60">
        <v>90</v>
      </c>
      <c r="F242" s="60">
        <v>31.5</v>
      </c>
      <c r="G242" s="60">
        <v>84</v>
      </c>
      <c r="H242" s="60">
        <v>0</v>
      </c>
      <c r="I242" s="60">
        <v>0</v>
      </c>
      <c r="J242" s="63">
        <v>8494.08</v>
      </c>
      <c r="K242" s="63">
        <v>10145.52</v>
      </c>
      <c r="L242" s="63">
        <v>11540.76</v>
      </c>
      <c r="M242" s="63">
        <v>12925.08</v>
      </c>
      <c r="N242" s="63">
        <v>0</v>
      </c>
      <c r="O242" s="63">
        <v>0</v>
      </c>
      <c r="P242" s="63">
        <v>0</v>
      </c>
      <c r="Q242" s="63">
        <v>0</v>
      </c>
    </row>
    <row r="243" spans="1:17" ht="30" x14ac:dyDescent="0.25">
      <c r="A243" s="55" t="s">
        <v>665</v>
      </c>
      <c r="B243" s="60" t="s">
        <v>150</v>
      </c>
      <c r="C243" s="61" t="s">
        <v>650</v>
      </c>
      <c r="D243" s="62" t="s">
        <v>666</v>
      </c>
      <c r="E243" s="60">
        <v>2</v>
      </c>
      <c r="F243" s="60">
        <v>0</v>
      </c>
      <c r="G243" s="60">
        <v>143</v>
      </c>
      <c r="H243" s="60">
        <v>0</v>
      </c>
      <c r="I243" s="60">
        <v>2</v>
      </c>
      <c r="J243" s="63">
        <v>14460.16</v>
      </c>
      <c r="K243" s="63">
        <v>17271.54</v>
      </c>
      <c r="L243" s="63">
        <v>19646.77</v>
      </c>
      <c r="M243" s="63">
        <v>22003.41</v>
      </c>
      <c r="N243" s="63">
        <v>0</v>
      </c>
      <c r="O243" s="63">
        <v>9825.6299999999992</v>
      </c>
      <c r="P243" s="63">
        <v>0</v>
      </c>
      <c r="Q243" s="63">
        <v>0</v>
      </c>
    </row>
    <row r="244" spans="1:17" ht="30" x14ac:dyDescent="0.25">
      <c r="A244" s="55" t="s">
        <v>667</v>
      </c>
      <c r="B244" s="60" t="s">
        <v>150</v>
      </c>
      <c r="C244" s="61" t="s">
        <v>650</v>
      </c>
      <c r="D244" s="62" t="s">
        <v>668</v>
      </c>
      <c r="E244" s="60">
        <v>3</v>
      </c>
      <c r="F244" s="60">
        <v>0</v>
      </c>
      <c r="G244" s="60">
        <v>199</v>
      </c>
      <c r="H244" s="60">
        <v>0</v>
      </c>
      <c r="I244" s="60">
        <v>18</v>
      </c>
      <c r="J244" s="63">
        <v>20122.88</v>
      </c>
      <c r="K244" s="63">
        <v>24035.22</v>
      </c>
      <c r="L244" s="63">
        <v>27340.61</v>
      </c>
      <c r="M244" s="63">
        <v>30620.13</v>
      </c>
      <c r="N244" s="63">
        <v>0</v>
      </c>
      <c r="O244" s="63">
        <v>12996.89</v>
      </c>
      <c r="P244" s="63">
        <v>0</v>
      </c>
      <c r="Q244" s="63">
        <v>0</v>
      </c>
    </row>
    <row r="245" spans="1:17" ht="45" x14ac:dyDescent="0.25">
      <c r="A245" s="55" t="s">
        <v>669</v>
      </c>
      <c r="B245" s="60" t="s">
        <v>150</v>
      </c>
      <c r="C245" s="61" t="s">
        <v>650</v>
      </c>
      <c r="D245" s="62" t="s">
        <v>670</v>
      </c>
      <c r="E245" s="60">
        <v>5</v>
      </c>
      <c r="F245" s="60">
        <v>0</v>
      </c>
      <c r="G245" s="60">
        <v>277</v>
      </c>
      <c r="H245" s="60">
        <v>0</v>
      </c>
      <c r="I245" s="60">
        <v>14</v>
      </c>
      <c r="J245" s="63">
        <v>28010.240000000002</v>
      </c>
      <c r="K245" s="63">
        <v>33456.06</v>
      </c>
      <c r="L245" s="63">
        <v>38057.03</v>
      </c>
      <c r="M245" s="63">
        <v>42621.99</v>
      </c>
      <c r="N245" s="63">
        <v>0</v>
      </c>
      <c r="O245" s="63">
        <v>16895.96</v>
      </c>
      <c r="P245" s="63">
        <v>0</v>
      </c>
      <c r="Q245" s="63">
        <v>0</v>
      </c>
    </row>
    <row r="246" spans="1:17" x14ac:dyDescent="0.25">
      <c r="A246" s="55" t="s">
        <v>671</v>
      </c>
      <c r="B246" s="60" t="s">
        <v>150</v>
      </c>
      <c r="C246" s="61" t="s">
        <v>660</v>
      </c>
      <c r="D246" s="62" t="s">
        <v>138</v>
      </c>
      <c r="E246" s="60">
        <v>1</v>
      </c>
      <c r="F246" s="60">
        <v>0</v>
      </c>
      <c r="G246" s="60">
        <v>84</v>
      </c>
      <c r="H246" s="60">
        <v>0</v>
      </c>
      <c r="I246" s="60">
        <v>2</v>
      </c>
      <c r="J246" s="63">
        <v>8494.08</v>
      </c>
      <c r="K246" s="63">
        <v>10145.52</v>
      </c>
      <c r="L246" s="63">
        <v>11540.76</v>
      </c>
      <c r="M246" s="63">
        <v>12925.08</v>
      </c>
      <c r="N246" s="63">
        <v>0</v>
      </c>
      <c r="O246" s="63">
        <v>9825.6299999999992</v>
      </c>
      <c r="P246" s="63">
        <v>0</v>
      </c>
      <c r="Q246" s="63">
        <v>0</v>
      </c>
    </row>
    <row r="247" spans="1:17" ht="30" x14ac:dyDescent="0.25">
      <c r="A247" s="55" t="s">
        <v>672</v>
      </c>
      <c r="B247" s="60" t="s">
        <v>150</v>
      </c>
      <c r="C247" s="61" t="s">
        <v>673</v>
      </c>
      <c r="D247" s="62" t="s">
        <v>138</v>
      </c>
      <c r="E247" s="60">
        <v>2</v>
      </c>
      <c r="F247" s="60">
        <v>0</v>
      </c>
      <c r="G247" s="60">
        <v>143</v>
      </c>
      <c r="H247" s="60">
        <v>0</v>
      </c>
      <c r="I247" s="60">
        <v>14</v>
      </c>
      <c r="J247" s="63">
        <v>14460.16</v>
      </c>
      <c r="K247" s="63">
        <v>17271.54</v>
      </c>
      <c r="L247" s="63">
        <v>19646.77</v>
      </c>
      <c r="M247" s="63">
        <v>22003.41</v>
      </c>
      <c r="N247" s="63">
        <v>0</v>
      </c>
      <c r="O247" s="63">
        <v>16895.96</v>
      </c>
      <c r="P247" s="63">
        <v>0</v>
      </c>
      <c r="Q247" s="63">
        <v>0</v>
      </c>
    </row>
    <row r="248" spans="1:17" x14ac:dyDescent="0.25">
      <c r="A248" s="55" t="s">
        <v>674</v>
      </c>
      <c r="B248" s="60" t="s">
        <v>150</v>
      </c>
      <c r="C248" s="61" t="s">
        <v>675</v>
      </c>
      <c r="D248" s="62" t="s">
        <v>138</v>
      </c>
      <c r="E248" s="60">
        <v>3</v>
      </c>
      <c r="F248" s="60">
        <v>0</v>
      </c>
      <c r="G248" s="60">
        <v>199</v>
      </c>
      <c r="H248" s="60">
        <v>0</v>
      </c>
      <c r="I248" s="60">
        <v>15</v>
      </c>
      <c r="J248" s="63">
        <v>20122.88</v>
      </c>
      <c r="K248" s="63">
        <v>24035.22</v>
      </c>
      <c r="L248" s="63">
        <v>27340.61</v>
      </c>
      <c r="M248" s="63">
        <v>30620.13</v>
      </c>
      <c r="N248" s="63">
        <v>0</v>
      </c>
      <c r="O248" s="63">
        <v>25343.89</v>
      </c>
      <c r="P248" s="63">
        <v>0</v>
      </c>
      <c r="Q248" s="63">
        <v>0</v>
      </c>
    </row>
    <row r="249" spans="1:17" ht="45" x14ac:dyDescent="0.25">
      <c r="A249" s="55" t="s">
        <v>676</v>
      </c>
      <c r="B249" s="60" t="s">
        <v>150</v>
      </c>
      <c r="C249" s="61" t="s">
        <v>677</v>
      </c>
      <c r="D249" s="62" t="s">
        <v>138</v>
      </c>
      <c r="E249" s="60">
        <v>5</v>
      </c>
      <c r="F249" s="60">
        <v>0</v>
      </c>
      <c r="G249" s="60">
        <v>277</v>
      </c>
      <c r="H249" s="60">
        <v>0</v>
      </c>
      <c r="I249" s="60">
        <v>4</v>
      </c>
      <c r="J249" s="63">
        <v>28010.240000000002</v>
      </c>
      <c r="K249" s="63">
        <v>33456.06</v>
      </c>
      <c r="L249" s="63">
        <v>38057.03</v>
      </c>
      <c r="M249" s="63">
        <v>42621.99</v>
      </c>
      <c r="N249" s="63">
        <v>0</v>
      </c>
      <c r="O249" s="63">
        <v>28619.17</v>
      </c>
      <c r="P249" s="63">
        <v>0</v>
      </c>
      <c r="Q249" s="63">
        <v>0</v>
      </c>
    </row>
    <row r="250" spans="1:17" x14ac:dyDescent="0.25">
      <c r="A250" s="55" t="s">
        <v>678</v>
      </c>
      <c r="B250" s="60" t="s">
        <v>150</v>
      </c>
      <c r="C250" s="61" t="s">
        <v>652</v>
      </c>
      <c r="D250" s="62" t="s">
        <v>679</v>
      </c>
      <c r="E250" s="60">
        <v>1</v>
      </c>
      <c r="F250" s="60">
        <v>0</v>
      </c>
      <c r="G250" s="60">
        <v>84</v>
      </c>
      <c r="H250" s="60">
        <v>0</v>
      </c>
      <c r="I250" s="60">
        <v>2</v>
      </c>
      <c r="J250" s="63">
        <v>8494.08</v>
      </c>
      <c r="K250" s="63">
        <v>10145.52</v>
      </c>
      <c r="L250" s="63">
        <v>11540.76</v>
      </c>
      <c r="M250" s="63">
        <v>12925.08</v>
      </c>
      <c r="N250" s="63">
        <v>0</v>
      </c>
      <c r="O250" s="63">
        <v>9825.6299999999992</v>
      </c>
      <c r="P250" s="63">
        <v>0</v>
      </c>
      <c r="Q250" s="63">
        <v>0</v>
      </c>
    </row>
    <row r="251" spans="1:17" x14ac:dyDescent="0.25">
      <c r="A251" s="55" t="s">
        <v>680</v>
      </c>
      <c r="B251" s="60" t="s">
        <v>142</v>
      </c>
      <c r="C251" s="61" t="s">
        <v>681</v>
      </c>
      <c r="D251" s="62" t="s">
        <v>138</v>
      </c>
      <c r="E251" s="60">
        <v>1</v>
      </c>
      <c r="F251" s="60">
        <v>31.5</v>
      </c>
      <c r="G251" s="60">
        <v>275</v>
      </c>
      <c r="H251" s="60">
        <v>5</v>
      </c>
      <c r="I251" s="60">
        <v>105</v>
      </c>
      <c r="J251" s="63">
        <v>27280</v>
      </c>
      <c r="K251" s="63">
        <v>32631.5</v>
      </c>
      <c r="L251" s="63">
        <v>36363.25</v>
      </c>
      <c r="M251" s="63">
        <v>41032.75</v>
      </c>
      <c r="N251" s="63">
        <v>0</v>
      </c>
      <c r="O251" s="63">
        <v>47430.29</v>
      </c>
      <c r="P251" s="63">
        <v>34649.68</v>
      </c>
      <c r="Q251" s="63">
        <v>0</v>
      </c>
    </row>
    <row r="252" spans="1:17" x14ac:dyDescent="0.25">
      <c r="A252" s="55" t="s">
        <v>682</v>
      </c>
      <c r="B252" s="60" t="s">
        <v>142</v>
      </c>
      <c r="C252" s="61" t="s">
        <v>683</v>
      </c>
      <c r="D252" s="62" t="s">
        <v>138</v>
      </c>
      <c r="E252" s="60">
        <v>2</v>
      </c>
      <c r="F252" s="60">
        <v>31.5</v>
      </c>
      <c r="G252" s="60">
        <v>440</v>
      </c>
      <c r="H252" s="60">
        <v>4</v>
      </c>
      <c r="I252" s="60">
        <v>105</v>
      </c>
      <c r="J252" s="63">
        <v>43648</v>
      </c>
      <c r="K252" s="63">
        <v>52210.400000000001</v>
      </c>
      <c r="L252" s="63">
        <v>58181.2</v>
      </c>
      <c r="M252" s="63">
        <v>65652.399999999994</v>
      </c>
      <c r="N252" s="63">
        <v>0</v>
      </c>
      <c r="O252" s="63">
        <v>47430.29</v>
      </c>
      <c r="P252" s="63">
        <v>26581.23</v>
      </c>
      <c r="Q252" s="63">
        <v>0</v>
      </c>
    </row>
    <row r="253" spans="1:17" x14ac:dyDescent="0.25">
      <c r="A253" s="55" t="s">
        <v>684</v>
      </c>
      <c r="B253" s="60" t="s">
        <v>142</v>
      </c>
      <c r="C253" s="61" t="s">
        <v>685</v>
      </c>
      <c r="D253" s="62" t="s">
        <v>138</v>
      </c>
      <c r="E253" s="60">
        <v>1</v>
      </c>
      <c r="F253" s="60">
        <v>31.5</v>
      </c>
      <c r="G253" s="60">
        <v>316</v>
      </c>
      <c r="H253" s="60">
        <v>5</v>
      </c>
      <c r="I253" s="60">
        <v>105</v>
      </c>
      <c r="J253" s="63">
        <v>31347.200000000001</v>
      </c>
      <c r="K253" s="63">
        <v>37496.559999999998</v>
      </c>
      <c r="L253" s="63">
        <v>41784.68</v>
      </c>
      <c r="M253" s="63">
        <v>47150.36</v>
      </c>
      <c r="N253" s="63">
        <v>0</v>
      </c>
      <c r="O253" s="63">
        <v>47430.29</v>
      </c>
      <c r="P253" s="63">
        <v>34649.68</v>
      </c>
      <c r="Q253" s="63">
        <v>0</v>
      </c>
    </row>
    <row r="254" spans="1:17" x14ac:dyDescent="0.25">
      <c r="A254" s="55" t="s">
        <v>686</v>
      </c>
      <c r="B254" s="60" t="s">
        <v>142</v>
      </c>
      <c r="C254" s="61" t="s">
        <v>687</v>
      </c>
      <c r="D254" s="62" t="s">
        <v>138</v>
      </c>
      <c r="E254" s="60">
        <v>1</v>
      </c>
      <c r="F254" s="60">
        <v>31.5</v>
      </c>
      <c r="G254" s="60">
        <v>316</v>
      </c>
      <c r="H254" s="60">
        <v>5</v>
      </c>
      <c r="I254" s="60">
        <v>106</v>
      </c>
      <c r="J254" s="63">
        <v>31347.200000000001</v>
      </c>
      <c r="K254" s="63">
        <v>37496.559999999998</v>
      </c>
      <c r="L254" s="63">
        <v>41784.68</v>
      </c>
      <c r="M254" s="63">
        <v>47150.36</v>
      </c>
      <c r="N254" s="63">
        <v>0</v>
      </c>
      <c r="O254" s="63">
        <v>66396.160000000003</v>
      </c>
      <c r="P254" s="63">
        <v>34649.68</v>
      </c>
      <c r="Q254" s="63">
        <v>0</v>
      </c>
    </row>
    <row r="255" spans="1:17" x14ac:dyDescent="0.25">
      <c r="A255" s="55" t="s">
        <v>688</v>
      </c>
      <c r="B255" s="60" t="s">
        <v>142</v>
      </c>
      <c r="C255" s="61" t="s">
        <v>689</v>
      </c>
      <c r="D255" s="62" t="s">
        <v>138</v>
      </c>
      <c r="E255" s="60">
        <v>1</v>
      </c>
      <c r="F255" s="60">
        <v>31.5</v>
      </c>
      <c r="G255" s="60">
        <v>330</v>
      </c>
      <c r="H255" s="60">
        <v>4</v>
      </c>
      <c r="I255" s="60">
        <v>104</v>
      </c>
      <c r="J255" s="63">
        <v>32736</v>
      </c>
      <c r="K255" s="63">
        <v>39157.800000000003</v>
      </c>
      <c r="L255" s="63">
        <v>43635.9</v>
      </c>
      <c r="M255" s="63">
        <v>49239.3</v>
      </c>
      <c r="N255" s="63">
        <v>0</v>
      </c>
      <c r="O255" s="63">
        <v>33182.82</v>
      </c>
      <c r="P255" s="63">
        <v>26581.23</v>
      </c>
      <c r="Q255" s="63">
        <v>0</v>
      </c>
    </row>
    <row r="256" spans="1:17" x14ac:dyDescent="0.25">
      <c r="A256" s="55" t="s">
        <v>690</v>
      </c>
      <c r="B256" s="60" t="s">
        <v>142</v>
      </c>
      <c r="C256" s="61" t="s">
        <v>691</v>
      </c>
      <c r="D256" s="62" t="s">
        <v>138</v>
      </c>
      <c r="E256" s="60">
        <v>1</v>
      </c>
      <c r="F256" s="60">
        <v>31.5</v>
      </c>
      <c r="G256" s="60">
        <v>435</v>
      </c>
      <c r="H256" s="60">
        <v>5</v>
      </c>
      <c r="I256" s="60">
        <v>134</v>
      </c>
      <c r="J256" s="63">
        <v>43152</v>
      </c>
      <c r="K256" s="63">
        <v>51617.1</v>
      </c>
      <c r="L256" s="63">
        <v>57520.05</v>
      </c>
      <c r="M256" s="63">
        <v>64906.35</v>
      </c>
      <c r="N256" s="63">
        <v>0</v>
      </c>
      <c r="O256" s="63">
        <v>128519.82</v>
      </c>
      <c r="P256" s="63">
        <v>34649.68</v>
      </c>
      <c r="Q256" s="63">
        <v>0</v>
      </c>
    </row>
    <row r="257" spans="1:17" x14ac:dyDescent="0.25">
      <c r="A257" s="55" t="s">
        <v>692</v>
      </c>
      <c r="B257" s="60" t="s">
        <v>142</v>
      </c>
      <c r="C257" s="61" t="s">
        <v>693</v>
      </c>
      <c r="D257" s="62" t="s">
        <v>138</v>
      </c>
      <c r="E257" s="60">
        <v>1</v>
      </c>
      <c r="F257" s="60">
        <v>31.5</v>
      </c>
      <c r="G257" s="60">
        <v>435</v>
      </c>
      <c r="H257" s="60">
        <v>5</v>
      </c>
      <c r="I257" s="60">
        <v>107</v>
      </c>
      <c r="J257" s="63">
        <v>43152</v>
      </c>
      <c r="K257" s="63">
        <v>51617.1</v>
      </c>
      <c r="L257" s="63">
        <v>57520.05</v>
      </c>
      <c r="M257" s="63">
        <v>64906.35</v>
      </c>
      <c r="N257" s="63">
        <v>0</v>
      </c>
      <c r="O257" s="63">
        <v>94860.69</v>
      </c>
      <c r="P257" s="63">
        <v>34649.68</v>
      </c>
      <c r="Q257" s="63">
        <v>0</v>
      </c>
    </row>
    <row r="258" spans="1:17" x14ac:dyDescent="0.25">
      <c r="A258" s="55" t="s">
        <v>694</v>
      </c>
      <c r="B258" s="60" t="s">
        <v>142</v>
      </c>
      <c r="C258" s="61" t="s">
        <v>695</v>
      </c>
      <c r="D258" s="62" t="s">
        <v>493</v>
      </c>
      <c r="E258" s="60">
        <v>1</v>
      </c>
      <c r="F258" s="60">
        <v>31.5</v>
      </c>
      <c r="G258" s="60">
        <v>283</v>
      </c>
      <c r="H258" s="60">
        <v>5</v>
      </c>
      <c r="I258" s="60">
        <v>135</v>
      </c>
      <c r="J258" s="63">
        <v>28073.599999999999</v>
      </c>
      <c r="K258" s="63">
        <v>33580.78</v>
      </c>
      <c r="L258" s="63">
        <v>37421.089999999997</v>
      </c>
      <c r="M258" s="63">
        <v>42226.43</v>
      </c>
      <c r="N258" s="63">
        <v>0</v>
      </c>
      <c r="O258" s="63">
        <v>86503.73</v>
      </c>
      <c r="P258" s="63">
        <v>34649.68</v>
      </c>
      <c r="Q258" s="63">
        <v>0</v>
      </c>
    </row>
    <row r="259" spans="1:17" x14ac:dyDescent="0.25">
      <c r="A259" s="55" t="s">
        <v>696</v>
      </c>
      <c r="B259" s="60" t="s">
        <v>142</v>
      </c>
      <c r="C259" s="61" t="s">
        <v>697</v>
      </c>
      <c r="D259" s="62" t="s">
        <v>493</v>
      </c>
      <c r="E259" s="60">
        <v>1</v>
      </c>
      <c r="F259" s="60">
        <v>31.5</v>
      </c>
      <c r="G259" s="60">
        <v>480</v>
      </c>
      <c r="H259" s="60">
        <v>6</v>
      </c>
      <c r="I259" s="60">
        <v>136</v>
      </c>
      <c r="J259" s="63">
        <v>47616</v>
      </c>
      <c r="K259" s="63">
        <v>56956.800000000003</v>
      </c>
      <c r="L259" s="63">
        <v>63470.400000000001</v>
      </c>
      <c r="M259" s="63">
        <v>71620.800000000003</v>
      </c>
      <c r="N259" s="63">
        <v>0</v>
      </c>
      <c r="O259" s="63">
        <v>118633.85</v>
      </c>
      <c r="P259" s="63">
        <v>44358.34</v>
      </c>
      <c r="Q259" s="63">
        <v>0</v>
      </c>
    </row>
    <row r="260" spans="1:17" x14ac:dyDescent="0.25">
      <c r="A260" s="55" t="s">
        <v>698</v>
      </c>
      <c r="B260" s="60" t="s">
        <v>142</v>
      </c>
      <c r="C260" s="61" t="s">
        <v>699</v>
      </c>
      <c r="D260" s="62" t="s">
        <v>700</v>
      </c>
      <c r="E260" s="60">
        <v>0</v>
      </c>
      <c r="F260" s="60">
        <v>31.5</v>
      </c>
      <c r="G260" s="60">
        <v>437</v>
      </c>
      <c r="H260" s="60">
        <v>6</v>
      </c>
      <c r="I260" s="60">
        <v>137</v>
      </c>
      <c r="J260" s="63">
        <v>43350.400000000001</v>
      </c>
      <c r="K260" s="63">
        <v>51854.42</v>
      </c>
      <c r="L260" s="63">
        <v>57784.51</v>
      </c>
      <c r="M260" s="63">
        <v>65204.77</v>
      </c>
      <c r="N260" s="63">
        <v>0</v>
      </c>
      <c r="O260" s="63">
        <v>51902.28</v>
      </c>
      <c r="P260" s="63">
        <v>44358.34</v>
      </c>
      <c r="Q260" s="63">
        <v>0</v>
      </c>
    </row>
    <row r="261" spans="1:17" ht="30" x14ac:dyDescent="0.25">
      <c r="A261" s="55" t="s">
        <v>701</v>
      </c>
      <c r="B261" s="60" t="s">
        <v>142</v>
      </c>
      <c r="C261" s="61" t="s">
        <v>702</v>
      </c>
      <c r="D261" s="62" t="s">
        <v>493</v>
      </c>
      <c r="E261" s="60">
        <v>1</v>
      </c>
      <c r="F261" s="60">
        <v>31.5</v>
      </c>
      <c r="G261" s="60">
        <v>291</v>
      </c>
      <c r="H261" s="60">
        <v>5</v>
      </c>
      <c r="I261" s="60">
        <v>105</v>
      </c>
      <c r="J261" s="63">
        <v>28867.200000000001</v>
      </c>
      <c r="K261" s="63">
        <v>34530.06</v>
      </c>
      <c r="L261" s="63">
        <v>38478.93</v>
      </c>
      <c r="M261" s="63">
        <v>43420.11</v>
      </c>
      <c r="N261" s="63">
        <v>0</v>
      </c>
      <c r="O261" s="63">
        <v>47430.29</v>
      </c>
      <c r="P261" s="63">
        <v>34649.68</v>
      </c>
      <c r="Q261" s="63">
        <v>0</v>
      </c>
    </row>
    <row r="262" spans="1:17" x14ac:dyDescent="0.25">
      <c r="A262" s="55" t="s">
        <v>703</v>
      </c>
      <c r="B262" s="60" t="s">
        <v>142</v>
      </c>
      <c r="C262" s="61" t="s">
        <v>704</v>
      </c>
      <c r="D262" s="62" t="s">
        <v>138</v>
      </c>
      <c r="E262" s="60">
        <v>1</v>
      </c>
      <c r="F262" s="60">
        <v>31.5</v>
      </c>
      <c r="G262" s="60">
        <v>316</v>
      </c>
      <c r="H262" s="60">
        <v>5</v>
      </c>
      <c r="I262" s="60">
        <v>107</v>
      </c>
      <c r="J262" s="63">
        <v>31347.200000000001</v>
      </c>
      <c r="K262" s="63">
        <v>37496.559999999998</v>
      </c>
      <c r="L262" s="63">
        <v>41784.68</v>
      </c>
      <c r="M262" s="63">
        <v>47150.36</v>
      </c>
      <c r="N262" s="63">
        <v>0</v>
      </c>
      <c r="O262" s="63">
        <v>94860.69</v>
      </c>
      <c r="P262" s="63">
        <v>34649.68</v>
      </c>
      <c r="Q262" s="63">
        <v>0</v>
      </c>
    </row>
    <row r="263" spans="1:17" x14ac:dyDescent="0.25">
      <c r="A263" s="55" t="s">
        <v>705</v>
      </c>
      <c r="B263" s="60" t="s">
        <v>142</v>
      </c>
      <c r="C263" s="61" t="s">
        <v>706</v>
      </c>
      <c r="D263" s="62" t="s">
        <v>493</v>
      </c>
      <c r="E263" s="60">
        <v>1</v>
      </c>
      <c r="F263" s="60">
        <v>31.5</v>
      </c>
      <c r="G263" s="60">
        <v>283</v>
      </c>
      <c r="H263" s="60">
        <v>4</v>
      </c>
      <c r="I263" s="60">
        <v>106</v>
      </c>
      <c r="J263" s="63">
        <v>28073.599999999999</v>
      </c>
      <c r="K263" s="63">
        <v>33580.78</v>
      </c>
      <c r="L263" s="63">
        <v>37421.089999999997</v>
      </c>
      <c r="M263" s="63">
        <v>42226.43</v>
      </c>
      <c r="N263" s="63">
        <v>0</v>
      </c>
      <c r="O263" s="63">
        <v>66396.160000000003</v>
      </c>
      <c r="P263" s="63">
        <v>26581.23</v>
      </c>
      <c r="Q263" s="63">
        <v>0</v>
      </c>
    </row>
    <row r="264" spans="1:17" x14ac:dyDescent="0.25">
      <c r="A264" s="55" t="s">
        <v>707</v>
      </c>
      <c r="B264" s="60" t="s">
        <v>142</v>
      </c>
      <c r="C264" s="61" t="s">
        <v>708</v>
      </c>
      <c r="D264" s="62" t="s">
        <v>138</v>
      </c>
      <c r="E264" s="60">
        <v>5</v>
      </c>
      <c r="F264" s="60">
        <v>31.5</v>
      </c>
      <c r="G264" s="60">
        <v>2200</v>
      </c>
      <c r="H264" s="60">
        <v>8</v>
      </c>
      <c r="I264" s="60">
        <v>109</v>
      </c>
      <c r="J264" s="63">
        <v>218240</v>
      </c>
      <c r="K264" s="63">
        <v>261052</v>
      </c>
      <c r="L264" s="63">
        <v>290906</v>
      </c>
      <c r="M264" s="63">
        <v>328262</v>
      </c>
      <c r="N264" s="63">
        <v>0</v>
      </c>
      <c r="O264" s="63">
        <v>138160.06</v>
      </c>
      <c r="P264" s="63">
        <v>119109.02</v>
      </c>
      <c r="Q264" s="63">
        <v>0</v>
      </c>
    </row>
    <row r="265" spans="1:17" x14ac:dyDescent="0.25">
      <c r="A265" s="55" t="s">
        <v>709</v>
      </c>
      <c r="B265" s="60" t="s">
        <v>142</v>
      </c>
      <c r="C265" s="61" t="s">
        <v>710</v>
      </c>
      <c r="D265" s="62" t="s">
        <v>138</v>
      </c>
      <c r="E265" s="60">
        <v>3</v>
      </c>
      <c r="F265" s="60">
        <v>31.5</v>
      </c>
      <c r="G265" s="60">
        <v>453</v>
      </c>
      <c r="H265" s="60">
        <v>6</v>
      </c>
      <c r="I265" s="60">
        <v>105</v>
      </c>
      <c r="J265" s="63">
        <v>44937.599999999999</v>
      </c>
      <c r="K265" s="63">
        <v>53752.98</v>
      </c>
      <c r="L265" s="63">
        <v>59900.19</v>
      </c>
      <c r="M265" s="63">
        <v>67592.13</v>
      </c>
      <c r="N265" s="63">
        <v>0</v>
      </c>
      <c r="O265" s="63">
        <v>47430.29</v>
      </c>
      <c r="P265" s="63">
        <v>44358.34</v>
      </c>
      <c r="Q265" s="63">
        <v>0</v>
      </c>
    </row>
    <row r="266" spans="1:17" x14ac:dyDescent="0.25">
      <c r="A266" s="55" t="s">
        <v>711</v>
      </c>
      <c r="B266" s="60" t="s">
        <v>142</v>
      </c>
      <c r="C266" s="61" t="s">
        <v>712</v>
      </c>
      <c r="D266" s="62" t="s">
        <v>138</v>
      </c>
      <c r="E266" s="60">
        <v>3</v>
      </c>
      <c r="F266" s="60">
        <v>31.5</v>
      </c>
      <c r="G266" s="60">
        <v>235</v>
      </c>
      <c r="H266" s="60">
        <v>5</v>
      </c>
      <c r="I266" s="60">
        <v>104</v>
      </c>
      <c r="J266" s="63">
        <v>23312</v>
      </c>
      <c r="K266" s="63">
        <v>27885.1</v>
      </c>
      <c r="L266" s="63">
        <v>31074.05</v>
      </c>
      <c r="M266" s="63">
        <v>35064.35</v>
      </c>
      <c r="N266" s="63">
        <v>0</v>
      </c>
      <c r="O266" s="63">
        <v>33182.82</v>
      </c>
      <c r="P266" s="63">
        <v>34649.68</v>
      </c>
      <c r="Q266" s="63">
        <v>0</v>
      </c>
    </row>
    <row r="267" spans="1:17" ht="60" x14ac:dyDescent="0.25">
      <c r="A267" s="55" t="s">
        <v>713</v>
      </c>
      <c r="B267" s="60" t="s">
        <v>142</v>
      </c>
      <c r="C267" s="61" t="s">
        <v>714</v>
      </c>
      <c r="D267" s="62" t="s">
        <v>493</v>
      </c>
      <c r="E267" s="60">
        <v>1</v>
      </c>
      <c r="F267" s="60">
        <v>31.5</v>
      </c>
      <c r="G267" s="60">
        <v>125</v>
      </c>
      <c r="H267" s="60">
        <v>3</v>
      </c>
      <c r="I267" s="60">
        <v>102</v>
      </c>
      <c r="J267" s="63">
        <v>12400</v>
      </c>
      <c r="K267" s="63">
        <v>14832.5</v>
      </c>
      <c r="L267" s="63">
        <v>16528.75</v>
      </c>
      <c r="M267" s="63">
        <v>18651.25</v>
      </c>
      <c r="N267" s="63">
        <v>0</v>
      </c>
      <c r="O267" s="63">
        <v>11397.74</v>
      </c>
      <c r="P267" s="63">
        <v>19284.66</v>
      </c>
      <c r="Q267" s="63">
        <v>0</v>
      </c>
    </row>
    <row r="268" spans="1:17" x14ac:dyDescent="0.25">
      <c r="A268" s="55" t="s">
        <v>715</v>
      </c>
      <c r="B268" s="60" t="s">
        <v>142</v>
      </c>
      <c r="C268" s="61" t="s">
        <v>716</v>
      </c>
      <c r="D268" s="62" t="s">
        <v>493</v>
      </c>
      <c r="E268" s="60">
        <v>1</v>
      </c>
      <c r="F268" s="60">
        <v>31.5</v>
      </c>
      <c r="G268" s="60">
        <v>204</v>
      </c>
      <c r="H268" s="60">
        <v>3</v>
      </c>
      <c r="I268" s="60">
        <v>103</v>
      </c>
      <c r="J268" s="63">
        <v>20236.8</v>
      </c>
      <c r="K268" s="63">
        <v>24206.639999999999</v>
      </c>
      <c r="L268" s="63">
        <v>26974.92</v>
      </c>
      <c r="M268" s="63">
        <v>30438.84</v>
      </c>
      <c r="N268" s="63">
        <v>0</v>
      </c>
      <c r="O268" s="63">
        <v>21830.51</v>
      </c>
      <c r="P268" s="63">
        <v>19284.66</v>
      </c>
      <c r="Q268" s="63">
        <v>0</v>
      </c>
    </row>
    <row r="269" spans="1:17" x14ac:dyDescent="0.25">
      <c r="A269" s="55" t="s">
        <v>717</v>
      </c>
      <c r="B269" s="60" t="s">
        <v>142</v>
      </c>
      <c r="C269" s="61" t="s">
        <v>718</v>
      </c>
      <c r="D269" s="62" t="s">
        <v>719</v>
      </c>
      <c r="E269" s="60">
        <v>1</v>
      </c>
      <c r="F269" s="60">
        <v>31.5</v>
      </c>
      <c r="G269" s="60">
        <v>320</v>
      </c>
      <c r="H269" s="60">
        <v>3</v>
      </c>
      <c r="I269" s="60">
        <v>159</v>
      </c>
      <c r="J269" s="63">
        <v>31744</v>
      </c>
      <c r="K269" s="63">
        <v>37971.199999999997</v>
      </c>
      <c r="L269" s="63">
        <v>42313.599999999999</v>
      </c>
      <c r="M269" s="63">
        <v>47747.199999999997</v>
      </c>
      <c r="N269" s="63">
        <v>0</v>
      </c>
      <c r="O269" s="63">
        <v>32338.76</v>
      </c>
      <c r="P269" s="63">
        <v>19284.66</v>
      </c>
      <c r="Q269" s="63">
        <v>0</v>
      </c>
    </row>
    <row r="270" spans="1:17" x14ac:dyDescent="0.25">
      <c r="A270" s="55" t="s">
        <v>720</v>
      </c>
      <c r="B270" s="60" t="s">
        <v>142</v>
      </c>
      <c r="C270" s="61" t="s">
        <v>721</v>
      </c>
      <c r="D270" s="62" t="s">
        <v>138</v>
      </c>
      <c r="E270" s="60">
        <v>1</v>
      </c>
      <c r="F270" s="60">
        <v>31.5</v>
      </c>
      <c r="G270" s="60">
        <v>238</v>
      </c>
      <c r="H270" s="60">
        <v>5</v>
      </c>
      <c r="I270" s="60">
        <v>105</v>
      </c>
      <c r="J270" s="63">
        <v>23609.599999999999</v>
      </c>
      <c r="K270" s="63">
        <v>28241.08</v>
      </c>
      <c r="L270" s="63">
        <v>31470.74</v>
      </c>
      <c r="M270" s="63">
        <v>35511.980000000003</v>
      </c>
      <c r="N270" s="63">
        <v>0</v>
      </c>
      <c r="O270" s="63">
        <v>47430.29</v>
      </c>
      <c r="P270" s="63">
        <v>34649.68</v>
      </c>
      <c r="Q270" s="63">
        <v>0</v>
      </c>
    </row>
    <row r="271" spans="1:17" ht="45" x14ac:dyDescent="0.25">
      <c r="A271" s="55" t="s">
        <v>722</v>
      </c>
      <c r="B271" s="60" t="s">
        <v>142</v>
      </c>
      <c r="C271" s="61" t="s">
        <v>723</v>
      </c>
      <c r="D271" s="62" t="s">
        <v>493</v>
      </c>
      <c r="E271" s="60">
        <v>1</v>
      </c>
      <c r="F271" s="60">
        <v>31.5</v>
      </c>
      <c r="G271" s="60">
        <v>283</v>
      </c>
      <c r="H271" s="60">
        <v>4</v>
      </c>
      <c r="I271" s="60">
        <v>106</v>
      </c>
      <c r="J271" s="63">
        <v>28073.599999999999</v>
      </c>
      <c r="K271" s="63">
        <v>33580.78</v>
      </c>
      <c r="L271" s="63">
        <v>37421.089999999997</v>
      </c>
      <c r="M271" s="63">
        <v>42226.43</v>
      </c>
      <c r="N271" s="63">
        <v>0</v>
      </c>
      <c r="O271" s="63">
        <v>66396.160000000003</v>
      </c>
      <c r="P271" s="63">
        <v>26581.23</v>
      </c>
      <c r="Q271" s="63">
        <v>0</v>
      </c>
    </row>
    <row r="272" spans="1:17" x14ac:dyDescent="0.25">
      <c r="A272" s="55" t="s">
        <v>724</v>
      </c>
      <c r="B272" s="60" t="s">
        <v>142</v>
      </c>
      <c r="C272" s="61" t="s">
        <v>725</v>
      </c>
      <c r="D272" s="62" t="s">
        <v>493</v>
      </c>
      <c r="E272" s="60">
        <v>1</v>
      </c>
      <c r="F272" s="60">
        <v>31.5</v>
      </c>
      <c r="G272" s="60">
        <v>204</v>
      </c>
      <c r="H272" s="60">
        <v>3</v>
      </c>
      <c r="I272" s="60">
        <v>103</v>
      </c>
      <c r="J272" s="63">
        <v>20236.8</v>
      </c>
      <c r="K272" s="63">
        <v>24206.639999999999</v>
      </c>
      <c r="L272" s="63">
        <v>26974.92</v>
      </c>
      <c r="M272" s="63">
        <v>30438.84</v>
      </c>
      <c r="N272" s="63">
        <v>0</v>
      </c>
      <c r="O272" s="63">
        <v>21830.51</v>
      </c>
      <c r="P272" s="63">
        <v>19284.66</v>
      </c>
      <c r="Q272" s="63">
        <v>0</v>
      </c>
    </row>
    <row r="273" spans="1:17" ht="30" x14ac:dyDescent="0.25">
      <c r="A273" s="55" t="s">
        <v>726</v>
      </c>
      <c r="B273" s="60" t="s">
        <v>142</v>
      </c>
      <c r="C273" s="61" t="s">
        <v>727</v>
      </c>
      <c r="D273" s="62" t="s">
        <v>728</v>
      </c>
      <c r="E273" s="60">
        <v>1</v>
      </c>
      <c r="F273" s="60">
        <v>31.5</v>
      </c>
      <c r="G273" s="60">
        <v>273</v>
      </c>
      <c r="H273" s="60">
        <v>5</v>
      </c>
      <c r="I273" s="60">
        <v>102</v>
      </c>
      <c r="J273" s="63">
        <v>27081.599999999999</v>
      </c>
      <c r="K273" s="63">
        <v>32394.18</v>
      </c>
      <c r="L273" s="63">
        <v>36098.79</v>
      </c>
      <c r="M273" s="63">
        <v>40734.33</v>
      </c>
      <c r="N273" s="63">
        <v>0</v>
      </c>
      <c r="O273" s="63">
        <v>11397.74</v>
      </c>
      <c r="P273" s="63">
        <v>34649.68</v>
      </c>
      <c r="Q273" s="63">
        <v>0</v>
      </c>
    </row>
    <row r="274" spans="1:17" ht="30" x14ac:dyDescent="0.25">
      <c r="A274" s="55" t="s">
        <v>729</v>
      </c>
      <c r="B274" s="60" t="s">
        <v>142</v>
      </c>
      <c r="C274" s="61" t="s">
        <v>730</v>
      </c>
      <c r="D274" s="62" t="s">
        <v>731</v>
      </c>
      <c r="E274" s="60">
        <v>1</v>
      </c>
      <c r="F274" s="60">
        <v>31.5</v>
      </c>
      <c r="G274" s="60">
        <v>200</v>
      </c>
      <c r="H274" s="60">
        <v>2</v>
      </c>
      <c r="I274" s="60">
        <v>101</v>
      </c>
      <c r="J274" s="63">
        <v>19840</v>
      </c>
      <c r="K274" s="63">
        <v>23732</v>
      </c>
      <c r="L274" s="63">
        <v>26446</v>
      </c>
      <c r="M274" s="63">
        <v>29842</v>
      </c>
      <c r="N274" s="63">
        <v>0</v>
      </c>
      <c r="O274" s="63">
        <v>5095.66</v>
      </c>
      <c r="P274" s="63">
        <v>13652.43</v>
      </c>
      <c r="Q274" s="63">
        <v>0</v>
      </c>
    </row>
    <row r="275" spans="1:17" x14ac:dyDescent="0.25">
      <c r="A275" s="55" t="s">
        <v>732</v>
      </c>
      <c r="B275" s="60" t="s">
        <v>142</v>
      </c>
      <c r="C275" s="61" t="s">
        <v>733</v>
      </c>
      <c r="D275" s="62" t="s">
        <v>138</v>
      </c>
      <c r="E275" s="60">
        <v>2</v>
      </c>
      <c r="F275" s="60">
        <v>31.5</v>
      </c>
      <c r="G275" s="60">
        <v>316</v>
      </c>
      <c r="H275" s="60">
        <v>3</v>
      </c>
      <c r="I275" s="60">
        <v>103</v>
      </c>
      <c r="J275" s="63">
        <v>31347.200000000001</v>
      </c>
      <c r="K275" s="63">
        <v>37496.559999999998</v>
      </c>
      <c r="L275" s="63">
        <v>41784.68</v>
      </c>
      <c r="M275" s="63">
        <v>47150.36</v>
      </c>
      <c r="N275" s="63">
        <v>0</v>
      </c>
      <c r="O275" s="63">
        <v>21830.51</v>
      </c>
      <c r="P275" s="63">
        <v>19284.66</v>
      </c>
      <c r="Q275" s="63">
        <v>0</v>
      </c>
    </row>
    <row r="276" spans="1:17" x14ac:dyDescent="0.25">
      <c r="A276" s="55" t="s">
        <v>734</v>
      </c>
      <c r="B276" s="60" t="s">
        <v>142</v>
      </c>
      <c r="C276" s="61" t="s">
        <v>735</v>
      </c>
      <c r="D276" s="62" t="s">
        <v>138</v>
      </c>
      <c r="E276" s="60">
        <v>1</v>
      </c>
      <c r="F276" s="60">
        <v>31.5</v>
      </c>
      <c r="G276" s="60">
        <v>314</v>
      </c>
      <c r="H276" s="60">
        <v>5</v>
      </c>
      <c r="I276" s="60">
        <v>107</v>
      </c>
      <c r="J276" s="63">
        <v>31148.799999999999</v>
      </c>
      <c r="K276" s="63">
        <v>37259.24</v>
      </c>
      <c r="L276" s="63">
        <v>41520.22</v>
      </c>
      <c r="M276" s="63">
        <v>46851.94</v>
      </c>
      <c r="N276" s="63">
        <v>0</v>
      </c>
      <c r="O276" s="63">
        <v>94860.69</v>
      </c>
      <c r="P276" s="63">
        <v>34649.68</v>
      </c>
      <c r="Q276" s="63">
        <v>0</v>
      </c>
    </row>
    <row r="277" spans="1:17" ht="30" x14ac:dyDescent="0.25">
      <c r="A277" s="55" t="s">
        <v>736</v>
      </c>
      <c r="B277" s="60" t="s">
        <v>142</v>
      </c>
      <c r="C277" s="61" t="s">
        <v>737</v>
      </c>
      <c r="D277" s="62" t="s">
        <v>493</v>
      </c>
      <c r="E277" s="60">
        <v>1</v>
      </c>
      <c r="F277" s="60">
        <v>31.5</v>
      </c>
      <c r="G277" s="60">
        <v>125</v>
      </c>
      <c r="H277" s="60">
        <v>2</v>
      </c>
      <c r="I277" s="60">
        <v>102</v>
      </c>
      <c r="J277" s="63">
        <v>12400</v>
      </c>
      <c r="K277" s="63">
        <v>14832.5</v>
      </c>
      <c r="L277" s="63">
        <v>16528.75</v>
      </c>
      <c r="M277" s="63">
        <v>18651.25</v>
      </c>
      <c r="N277" s="63">
        <v>0</v>
      </c>
      <c r="O277" s="63">
        <v>11397.74</v>
      </c>
      <c r="P277" s="63">
        <v>13652.43</v>
      </c>
      <c r="Q277" s="63">
        <v>0</v>
      </c>
    </row>
    <row r="278" spans="1:17" x14ac:dyDescent="0.25">
      <c r="A278" s="55" t="s">
        <v>738</v>
      </c>
      <c r="B278" s="60" t="s">
        <v>142</v>
      </c>
      <c r="C278" s="61" t="s">
        <v>739</v>
      </c>
      <c r="D278" s="62" t="s">
        <v>138</v>
      </c>
      <c r="E278" s="60">
        <v>1</v>
      </c>
      <c r="F278" s="60">
        <v>31.5</v>
      </c>
      <c r="G278" s="60">
        <v>157</v>
      </c>
      <c r="H278" s="60">
        <v>4</v>
      </c>
      <c r="I278" s="60">
        <v>106</v>
      </c>
      <c r="J278" s="63">
        <v>15574.4</v>
      </c>
      <c r="K278" s="63">
        <v>18629.62</v>
      </c>
      <c r="L278" s="63">
        <v>20760.11</v>
      </c>
      <c r="M278" s="63">
        <v>23425.97</v>
      </c>
      <c r="N278" s="63">
        <v>0</v>
      </c>
      <c r="O278" s="63">
        <v>66396.160000000003</v>
      </c>
      <c r="P278" s="63">
        <v>26581.23</v>
      </c>
      <c r="Q278" s="63">
        <v>0</v>
      </c>
    </row>
    <row r="279" spans="1:17" x14ac:dyDescent="0.25">
      <c r="A279" s="55" t="s">
        <v>740</v>
      </c>
      <c r="B279" s="60" t="s">
        <v>142</v>
      </c>
      <c r="C279" s="61" t="s">
        <v>741</v>
      </c>
      <c r="D279" s="62" t="s">
        <v>493</v>
      </c>
      <c r="E279" s="60">
        <v>1</v>
      </c>
      <c r="F279" s="60">
        <v>31.5</v>
      </c>
      <c r="G279" s="60">
        <v>283</v>
      </c>
      <c r="H279" s="60">
        <v>4</v>
      </c>
      <c r="I279" s="60">
        <v>107</v>
      </c>
      <c r="J279" s="63">
        <v>28073.599999999999</v>
      </c>
      <c r="K279" s="63">
        <v>33580.78</v>
      </c>
      <c r="L279" s="63">
        <v>37421.089999999997</v>
      </c>
      <c r="M279" s="63">
        <v>42226.43</v>
      </c>
      <c r="N279" s="63">
        <v>0</v>
      </c>
      <c r="O279" s="63">
        <v>94860.69</v>
      </c>
      <c r="P279" s="63">
        <v>26581.23</v>
      </c>
      <c r="Q279" s="63">
        <v>0</v>
      </c>
    </row>
    <row r="280" spans="1:17" x14ac:dyDescent="0.25">
      <c r="A280" s="55" t="s">
        <v>742</v>
      </c>
      <c r="B280" s="60" t="s">
        <v>142</v>
      </c>
      <c r="C280" s="61" t="s">
        <v>743</v>
      </c>
      <c r="D280" s="62" t="s">
        <v>493</v>
      </c>
      <c r="E280" s="60">
        <v>1</v>
      </c>
      <c r="F280" s="60">
        <v>31.5</v>
      </c>
      <c r="G280" s="60">
        <v>348</v>
      </c>
      <c r="H280" s="60">
        <v>5</v>
      </c>
      <c r="I280" s="60">
        <v>106</v>
      </c>
      <c r="J280" s="63">
        <v>34521.599999999999</v>
      </c>
      <c r="K280" s="63">
        <v>41293.68</v>
      </c>
      <c r="L280" s="63">
        <v>46016.04</v>
      </c>
      <c r="M280" s="63">
        <v>51925.08</v>
      </c>
      <c r="N280" s="63">
        <v>0</v>
      </c>
      <c r="O280" s="63">
        <v>66396.160000000003</v>
      </c>
      <c r="P280" s="63">
        <v>34649.68</v>
      </c>
      <c r="Q280" s="63">
        <v>0</v>
      </c>
    </row>
    <row r="281" spans="1:17" x14ac:dyDescent="0.25">
      <c r="A281" s="55" t="s">
        <v>744</v>
      </c>
      <c r="B281" s="60" t="s">
        <v>142</v>
      </c>
      <c r="C281" s="61" t="s">
        <v>745</v>
      </c>
      <c r="D281" s="62" t="s">
        <v>493</v>
      </c>
      <c r="E281" s="60">
        <v>1</v>
      </c>
      <c r="F281" s="60">
        <v>31.5</v>
      </c>
      <c r="G281" s="60">
        <v>204</v>
      </c>
      <c r="H281" s="60">
        <v>2</v>
      </c>
      <c r="I281" s="60">
        <v>101</v>
      </c>
      <c r="J281" s="63">
        <v>20236.8</v>
      </c>
      <c r="K281" s="63">
        <v>24206.639999999999</v>
      </c>
      <c r="L281" s="63">
        <v>26974.92</v>
      </c>
      <c r="M281" s="63">
        <v>30438.84</v>
      </c>
      <c r="N281" s="63">
        <v>0</v>
      </c>
      <c r="O281" s="63">
        <v>5095.66</v>
      </c>
      <c r="P281" s="63">
        <v>13652.43</v>
      </c>
      <c r="Q281" s="63">
        <v>0</v>
      </c>
    </row>
    <row r="282" spans="1:17" ht="30" x14ac:dyDescent="0.25">
      <c r="A282" s="55" t="s">
        <v>746</v>
      </c>
      <c r="B282" s="60" t="s">
        <v>142</v>
      </c>
      <c r="C282" s="61" t="s">
        <v>747</v>
      </c>
      <c r="D282" s="62" t="s">
        <v>493</v>
      </c>
      <c r="E282" s="60">
        <v>1</v>
      </c>
      <c r="F282" s="60">
        <v>31.5</v>
      </c>
      <c r="G282" s="60">
        <v>204</v>
      </c>
      <c r="H282" s="60">
        <v>4</v>
      </c>
      <c r="I282" s="60">
        <v>104</v>
      </c>
      <c r="J282" s="63">
        <v>20236.8</v>
      </c>
      <c r="K282" s="63">
        <v>24206.639999999999</v>
      </c>
      <c r="L282" s="63">
        <v>26974.92</v>
      </c>
      <c r="M282" s="63">
        <v>30438.84</v>
      </c>
      <c r="N282" s="63">
        <v>0</v>
      </c>
      <c r="O282" s="63">
        <v>33182.82</v>
      </c>
      <c r="P282" s="63">
        <v>26581.23</v>
      </c>
      <c r="Q282" s="63">
        <v>0</v>
      </c>
    </row>
    <row r="283" spans="1:17" x14ac:dyDescent="0.25">
      <c r="A283" s="55" t="s">
        <v>748</v>
      </c>
      <c r="B283" s="60" t="s">
        <v>142</v>
      </c>
      <c r="C283" s="61" t="s">
        <v>749</v>
      </c>
      <c r="D283" s="62" t="s">
        <v>138</v>
      </c>
      <c r="E283" s="60">
        <v>3</v>
      </c>
      <c r="F283" s="60">
        <v>31.5</v>
      </c>
      <c r="G283" s="60">
        <v>400</v>
      </c>
      <c r="H283" s="60">
        <v>5</v>
      </c>
      <c r="I283" s="60">
        <v>103</v>
      </c>
      <c r="J283" s="63">
        <v>39680</v>
      </c>
      <c r="K283" s="63">
        <v>47464</v>
      </c>
      <c r="L283" s="63">
        <v>52892</v>
      </c>
      <c r="M283" s="63">
        <v>59684</v>
      </c>
      <c r="N283" s="63">
        <v>0</v>
      </c>
      <c r="O283" s="63">
        <v>21830.51</v>
      </c>
      <c r="P283" s="63">
        <v>34649.68</v>
      </c>
      <c r="Q283" s="63">
        <v>0</v>
      </c>
    </row>
    <row r="284" spans="1:17" x14ac:dyDescent="0.25">
      <c r="A284" s="55" t="s">
        <v>750</v>
      </c>
      <c r="B284" s="60" t="s">
        <v>142</v>
      </c>
      <c r="C284" s="61" t="s">
        <v>751</v>
      </c>
      <c r="D284" s="62" t="s">
        <v>138</v>
      </c>
      <c r="E284" s="60">
        <v>1</v>
      </c>
      <c r="F284" s="60">
        <v>31.5</v>
      </c>
      <c r="G284" s="60">
        <v>480</v>
      </c>
      <c r="H284" s="60">
        <v>4</v>
      </c>
      <c r="I284" s="60">
        <v>107</v>
      </c>
      <c r="J284" s="63">
        <v>47616</v>
      </c>
      <c r="K284" s="63">
        <v>56956.800000000003</v>
      </c>
      <c r="L284" s="63">
        <v>63470.400000000001</v>
      </c>
      <c r="M284" s="63">
        <v>71620.800000000003</v>
      </c>
      <c r="N284" s="63">
        <v>0</v>
      </c>
      <c r="O284" s="63">
        <v>94860.69</v>
      </c>
      <c r="P284" s="63">
        <v>26581.23</v>
      </c>
      <c r="Q284" s="63">
        <v>0</v>
      </c>
    </row>
    <row r="285" spans="1:17" x14ac:dyDescent="0.25">
      <c r="A285" s="55" t="s">
        <v>752</v>
      </c>
      <c r="B285" s="60" t="s">
        <v>142</v>
      </c>
      <c r="C285" s="61" t="s">
        <v>753</v>
      </c>
      <c r="D285" s="62" t="s">
        <v>138</v>
      </c>
      <c r="E285" s="60">
        <v>1</v>
      </c>
      <c r="F285" s="60">
        <v>31.5</v>
      </c>
      <c r="G285" s="60">
        <v>480</v>
      </c>
      <c r="H285" s="60">
        <v>4</v>
      </c>
      <c r="I285" s="60">
        <v>107</v>
      </c>
      <c r="J285" s="63">
        <v>47616</v>
      </c>
      <c r="K285" s="63">
        <v>56956.800000000003</v>
      </c>
      <c r="L285" s="63">
        <v>63470.400000000001</v>
      </c>
      <c r="M285" s="63">
        <v>71620.800000000003</v>
      </c>
      <c r="N285" s="63">
        <v>0</v>
      </c>
      <c r="O285" s="63">
        <v>94860.69</v>
      </c>
      <c r="P285" s="63">
        <v>26581.23</v>
      </c>
      <c r="Q285" s="63">
        <v>0</v>
      </c>
    </row>
    <row r="286" spans="1:17" x14ac:dyDescent="0.25">
      <c r="A286" s="55" t="s">
        <v>754</v>
      </c>
      <c r="B286" s="60" t="s">
        <v>142</v>
      </c>
      <c r="C286" s="61" t="s">
        <v>755</v>
      </c>
      <c r="D286" s="62" t="s">
        <v>138</v>
      </c>
      <c r="E286" s="60">
        <v>1</v>
      </c>
      <c r="F286" s="60">
        <v>31.5</v>
      </c>
      <c r="G286" s="60">
        <v>480</v>
      </c>
      <c r="H286" s="60">
        <v>4</v>
      </c>
      <c r="I286" s="60">
        <v>107</v>
      </c>
      <c r="J286" s="63">
        <v>47616</v>
      </c>
      <c r="K286" s="63">
        <v>56956.800000000003</v>
      </c>
      <c r="L286" s="63">
        <v>63470.400000000001</v>
      </c>
      <c r="M286" s="63">
        <v>71620.800000000003</v>
      </c>
      <c r="N286" s="63">
        <v>0</v>
      </c>
      <c r="O286" s="63">
        <v>94860.69</v>
      </c>
      <c r="P286" s="63">
        <v>26581.23</v>
      </c>
      <c r="Q286" s="63">
        <v>0</v>
      </c>
    </row>
    <row r="287" spans="1:17" ht="75" x14ac:dyDescent="0.25">
      <c r="A287" s="55" t="s">
        <v>756</v>
      </c>
      <c r="B287" s="60" t="s">
        <v>135</v>
      </c>
      <c r="C287" s="61" t="s">
        <v>757</v>
      </c>
      <c r="D287" s="62" t="s">
        <v>758</v>
      </c>
      <c r="E287" s="60">
        <v>1</v>
      </c>
      <c r="F287" s="60">
        <v>31</v>
      </c>
      <c r="G287" s="60">
        <v>0</v>
      </c>
      <c r="H287" s="60">
        <v>7</v>
      </c>
      <c r="I287" s="60">
        <v>0</v>
      </c>
      <c r="J287" s="63">
        <v>0</v>
      </c>
      <c r="K287" s="63">
        <v>0</v>
      </c>
      <c r="L287" s="63">
        <v>0</v>
      </c>
      <c r="M287" s="63">
        <v>0</v>
      </c>
      <c r="N287" s="63">
        <v>451965.88</v>
      </c>
      <c r="O287" s="63">
        <v>0</v>
      </c>
      <c r="P287" s="63">
        <v>80648.240000000005</v>
      </c>
      <c r="Q287" s="63">
        <v>0</v>
      </c>
    </row>
    <row r="288" spans="1:17" x14ac:dyDescent="0.25">
      <c r="A288" s="55" t="s">
        <v>759</v>
      </c>
      <c r="B288" s="60" t="s">
        <v>142</v>
      </c>
      <c r="C288" s="61" t="s">
        <v>760</v>
      </c>
      <c r="D288" s="62" t="s">
        <v>138</v>
      </c>
      <c r="E288" s="60">
        <v>6</v>
      </c>
      <c r="F288" s="60">
        <v>31.5</v>
      </c>
      <c r="G288" s="60">
        <v>957</v>
      </c>
      <c r="H288" s="60">
        <v>6</v>
      </c>
      <c r="I288" s="60">
        <v>109</v>
      </c>
      <c r="J288" s="63">
        <v>94934.399999999994</v>
      </c>
      <c r="K288" s="63">
        <v>113557.62</v>
      </c>
      <c r="L288" s="63">
        <v>126544.11</v>
      </c>
      <c r="M288" s="63">
        <v>142793.97</v>
      </c>
      <c r="N288" s="63">
        <v>0</v>
      </c>
      <c r="O288" s="63">
        <v>138160.06</v>
      </c>
      <c r="P288" s="63">
        <v>44358.34</v>
      </c>
      <c r="Q288" s="63">
        <v>0</v>
      </c>
    </row>
    <row r="289" spans="1:17" x14ac:dyDescent="0.25">
      <c r="A289" s="55" t="s">
        <v>761</v>
      </c>
      <c r="B289" s="60" t="s">
        <v>142</v>
      </c>
      <c r="C289" s="61" t="s">
        <v>762</v>
      </c>
      <c r="D289" s="62" t="s">
        <v>138</v>
      </c>
      <c r="E289" s="60">
        <v>6</v>
      </c>
      <c r="F289" s="60">
        <v>31.5</v>
      </c>
      <c r="G289" s="60">
        <v>652</v>
      </c>
      <c r="H289" s="60">
        <v>5</v>
      </c>
      <c r="I289" s="60">
        <v>106</v>
      </c>
      <c r="J289" s="63">
        <v>64678.400000000001</v>
      </c>
      <c r="K289" s="63">
        <v>77366.320000000007</v>
      </c>
      <c r="L289" s="63">
        <v>86213.96</v>
      </c>
      <c r="M289" s="63">
        <v>97284.92</v>
      </c>
      <c r="N289" s="63">
        <v>0</v>
      </c>
      <c r="O289" s="63">
        <v>66396.160000000003</v>
      </c>
      <c r="P289" s="63">
        <v>34649.68</v>
      </c>
      <c r="Q289" s="63">
        <v>0</v>
      </c>
    </row>
    <row r="290" spans="1:17" x14ac:dyDescent="0.25">
      <c r="A290" s="55" t="s">
        <v>763</v>
      </c>
      <c r="B290" s="60" t="s">
        <v>142</v>
      </c>
      <c r="C290" s="61" t="s">
        <v>764</v>
      </c>
      <c r="D290" s="62" t="s">
        <v>138</v>
      </c>
      <c r="E290" s="60">
        <v>1</v>
      </c>
      <c r="F290" s="60">
        <v>31.5</v>
      </c>
      <c r="G290" s="60">
        <v>400</v>
      </c>
      <c r="H290" s="60">
        <v>4</v>
      </c>
      <c r="I290" s="60">
        <v>105</v>
      </c>
      <c r="J290" s="63">
        <v>39680</v>
      </c>
      <c r="K290" s="63">
        <v>47464</v>
      </c>
      <c r="L290" s="63">
        <v>52892</v>
      </c>
      <c r="M290" s="63">
        <v>59684</v>
      </c>
      <c r="N290" s="63">
        <v>0</v>
      </c>
      <c r="O290" s="63">
        <v>47430.29</v>
      </c>
      <c r="P290" s="63">
        <v>26581.23</v>
      </c>
      <c r="Q290" s="63">
        <v>0</v>
      </c>
    </row>
    <row r="291" spans="1:17" ht="30" x14ac:dyDescent="0.25">
      <c r="A291" s="55" t="s">
        <v>765</v>
      </c>
      <c r="B291" s="60" t="s">
        <v>142</v>
      </c>
      <c r="C291" s="61" t="s">
        <v>766</v>
      </c>
      <c r="D291" s="62" t="s">
        <v>138</v>
      </c>
      <c r="E291" s="60">
        <v>5</v>
      </c>
      <c r="F291" s="60">
        <v>31.5</v>
      </c>
      <c r="G291" s="60">
        <v>880</v>
      </c>
      <c r="H291" s="60">
        <v>8</v>
      </c>
      <c r="I291" s="60">
        <v>112</v>
      </c>
      <c r="J291" s="63">
        <v>87296</v>
      </c>
      <c r="K291" s="63">
        <v>104420.8</v>
      </c>
      <c r="L291" s="63">
        <v>116362.4</v>
      </c>
      <c r="M291" s="63">
        <v>131304.79999999999</v>
      </c>
      <c r="N291" s="63">
        <v>0</v>
      </c>
      <c r="O291" s="63">
        <v>195299.24</v>
      </c>
      <c r="P291" s="63">
        <v>119109.02</v>
      </c>
      <c r="Q291" s="63">
        <v>0</v>
      </c>
    </row>
    <row r="292" spans="1:17" x14ac:dyDescent="0.25">
      <c r="A292" s="55" t="s">
        <v>767</v>
      </c>
      <c r="B292" s="60" t="s">
        <v>142</v>
      </c>
      <c r="C292" s="61" t="s">
        <v>768</v>
      </c>
      <c r="D292" s="62" t="s">
        <v>138</v>
      </c>
      <c r="E292" s="60">
        <v>3</v>
      </c>
      <c r="F292" s="60">
        <v>31.5</v>
      </c>
      <c r="G292" s="60">
        <v>525</v>
      </c>
      <c r="H292" s="60">
        <v>6</v>
      </c>
      <c r="I292" s="60">
        <v>106</v>
      </c>
      <c r="J292" s="63">
        <v>52080</v>
      </c>
      <c r="K292" s="63">
        <v>62296.5</v>
      </c>
      <c r="L292" s="63">
        <v>69420.75</v>
      </c>
      <c r="M292" s="63">
        <v>78335.25</v>
      </c>
      <c r="N292" s="63">
        <v>0</v>
      </c>
      <c r="O292" s="63">
        <v>66396.160000000003</v>
      </c>
      <c r="P292" s="63">
        <v>44358.34</v>
      </c>
      <c r="Q292" s="63">
        <v>0</v>
      </c>
    </row>
    <row r="293" spans="1:17" ht="30" x14ac:dyDescent="0.25">
      <c r="A293" s="55" t="s">
        <v>769</v>
      </c>
      <c r="B293" s="60" t="s">
        <v>142</v>
      </c>
      <c r="C293" s="61" t="s">
        <v>770</v>
      </c>
      <c r="D293" s="62" t="s">
        <v>493</v>
      </c>
      <c r="E293" s="60">
        <v>1</v>
      </c>
      <c r="F293" s="60">
        <v>31.5</v>
      </c>
      <c r="G293" s="60">
        <v>283</v>
      </c>
      <c r="H293" s="60">
        <v>6</v>
      </c>
      <c r="I293" s="60">
        <v>104</v>
      </c>
      <c r="J293" s="63">
        <v>28073.599999999999</v>
      </c>
      <c r="K293" s="63">
        <v>33580.78</v>
      </c>
      <c r="L293" s="63">
        <v>37421.089999999997</v>
      </c>
      <c r="M293" s="63">
        <v>42226.43</v>
      </c>
      <c r="N293" s="63">
        <v>0</v>
      </c>
      <c r="O293" s="63">
        <v>33182.82</v>
      </c>
      <c r="P293" s="63">
        <v>44358.34</v>
      </c>
      <c r="Q293" s="63">
        <v>0</v>
      </c>
    </row>
    <row r="294" spans="1:17" x14ac:dyDescent="0.25">
      <c r="A294" s="55" t="s">
        <v>771</v>
      </c>
      <c r="B294" s="60" t="s">
        <v>142</v>
      </c>
      <c r="C294" s="61" t="s">
        <v>772</v>
      </c>
      <c r="D294" s="62" t="s">
        <v>493</v>
      </c>
      <c r="E294" s="60">
        <v>1</v>
      </c>
      <c r="F294" s="60">
        <v>31.5</v>
      </c>
      <c r="G294" s="60">
        <v>125</v>
      </c>
      <c r="H294" s="60">
        <v>2</v>
      </c>
      <c r="I294" s="60">
        <v>102</v>
      </c>
      <c r="J294" s="63">
        <v>12400</v>
      </c>
      <c r="K294" s="63">
        <v>14832.5</v>
      </c>
      <c r="L294" s="63">
        <v>16528.75</v>
      </c>
      <c r="M294" s="63">
        <v>18651.25</v>
      </c>
      <c r="N294" s="63">
        <v>0</v>
      </c>
      <c r="O294" s="63">
        <v>11397.74</v>
      </c>
      <c r="P294" s="63">
        <v>13652.43</v>
      </c>
      <c r="Q294" s="63">
        <v>0</v>
      </c>
    </row>
    <row r="295" spans="1:17" x14ac:dyDescent="0.25">
      <c r="A295" s="55" t="s">
        <v>773</v>
      </c>
      <c r="B295" s="60" t="s">
        <v>142</v>
      </c>
      <c r="C295" s="61" t="s">
        <v>774</v>
      </c>
      <c r="D295" s="62" t="s">
        <v>493</v>
      </c>
      <c r="E295" s="60">
        <v>1</v>
      </c>
      <c r="F295" s="60">
        <v>31.5</v>
      </c>
      <c r="G295" s="60">
        <v>204</v>
      </c>
      <c r="H295" s="60">
        <v>3</v>
      </c>
      <c r="I295" s="60">
        <v>103</v>
      </c>
      <c r="J295" s="63">
        <v>20236.8</v>
      </c>
      <c r="K295" s="63">
        <v>24206.639999999999</v>
      </c>
      <c r="L295" s="63">
        <v>26974.92</v>
      </c>
      <c r="M295" s="63">
        <v>30438.84</v>
      </c>
      <c r="N295" s="63">
        <v>0</v>
      </c>
      <c r="O295" s="63">
        <v>21830.51</v>
      </c>
      <c r="P295" s="63">
        <v>19284.66</v>
      </c>
      <c r="Q295" s="63">
        <v>0</v>
      </c>
    </row>
    <row r="296" spans="1:17" ht="135" x14ac:dyDescent="0.25">
      <c r="A296" s="55" t="s">
        <v>775</v>
      </c>
      <c r="B296" s="60" t="s">
        <v>135</v>
      </c>
      <c r="C296" s="61" t="s">
        <v>776</v>
      </c>
      <c r="D296" s="62" t="s">
        <v>777</v>
      </c>
      <c r="E296" s="60">
        <v>0</v>
      </c>
      <c r="F296" s="60">
        <v>0</v>
      </c>
      <c r="G296" s="60">
        <v>0</v>
      </c>
      <c r="H296" s="60">
        <v>0</v>
      </c>
      <c r="I296" s="60">
        <v>0</v>
      </c>
      <c r="J296" s="63">
        <v>0</v>
      </c>
      <c r="K296" s="63">
        <v>0</v>
      </c>
      <c r="L296" s="63">
        <v>0</v>
      </c>
      <c r="M296" s="63">
        <v>0</v>
      </c>
      <c r="N296" s="63">
        <v>0</v>
      </c>
      <c r="O296" s="63">
        <v>0</v>
      </c>
      <c r="P296" s="63">
        <v>0</v>
      </c>
      <c r="Q296" s="63">
        <v>0</v>
      </c>
    </row>
    <row r="297" spans="1:17" x14ac:dyDescent="0.25">
      <c r="A297" s="55" t="s">
        <v>32</v>
      </c>
      <c r="B297" s="60" t="s">
        <v>135</v>
      </c>
      <c r="C297" s="61" t="s">
        <v>778</v>
      </c>
      <c r="D297" s="62" t="s">
        <v>138</v>
      </c>
      <c r="E297" s="60">
        <v>1</v>
      </c>
      <c r="F297" s="60">
        <v>31</v>
      </c>
      <c r="G297" s="60">
        <v>0</v>
      </c>
      <c r="H297" s="60">
        <v>0</v>
      </c>
      <c r="I297" s="60">
        <v>0</v>
      </c>
      <c r="J297" s="63">
        <v>0</v>
      </c>
      <c r="K297" s="63">
        <v>0</v>
      </c>
      <c r="L297" s="63">
        <v>0</v>
      </c>
      <c r="M297" s="63">
        <v>0</v>
      </c>
      <c r="N297" s="63">
        <v>30526.27</v>
      </c>
      <c r="O297" s="63">
        <v>0</v>
      </c>
      <c r="P297" s="63">
        <v>0</v>
      </c>
      <c r="Q297" s="63">
        <v>0</v>
      </c>
    </row>
    <row r="298" spans="1:17" x14ac:dyDescent="0.25">
      <c r="A298" s="55" t="s">
        <v>779</v>
      </c>
      <c r="B298" s="60" t="s">
        <v>142</v>
      </c>
      <c r="C298" s="61" t="s">
        <v>780</v>
      </c>
      <c r="D298" s="62" t="s">
        <v>781</v>
      </c>
      <c r="E298" s="60">
        <v>2</v>
      </c>
      <c r="F298" s="60">
        <v>31.5</v>
      </c>
      <c r="G298" s="60">
        <v>355</v>
      </c>
      <c r="H298" s="60">
        <v>3</v>
      </c>
      <c r="I298" s="60">
        <v>4</v>
      </c>
      <c r="J298" s="63">
        <v>35216</v>
      </c>
      <c r="K298" s="63">
        <v>42124.3</v>
      </c>
      <c r="L298" s="63">
        <v>46941.65</v>
      </c>
      <c r="M298" s="63">
        <v>52969.55</v>
      </c>
      <c r="N298" s="63">
        <v>0</v>
      </c>
      <c r="O298" s="63">
        <v>28619.17</v>
      </c>
      <c r="P298" s="63">
        <v>19284.66</v>
      </c>
      <c r="Q298" s="63">
        <v>0</v>
      </c>
    </row>
    <row r="299" spans="1:17" ht="45" x14ac:dyDescent="0.25">
      <c r="A299" s="55" t="s">
        <v>782</v>
      </c>
      <c r="B299" s="60" t="s">
        <v>142</v>
      </c>
      <c r="C299" s="61" t="s">
        <v>783</v>
      </c>
      <c r="D299" s="62" t="s">
        <v>493</v>
      </c>
      <c r="E299" s="60">
        <v>1</v>
      </c>
      <c r="F299" s="60">
        <v>31.5</v>
      </c>
      <c r="G299" s="60">
        <v>283</v>
      </c>
      <c r="H299" s="60">
        <v>3</v>
      </c>
      <c r="I299" s="60">
        <v>3</v>
      </c>
      <c r="J299" s="63">
        <v>28073.599999999999</v>
      </c>
      <c r="K299" s="63">
        <v>33580.78</v>
      </c>
      <c r="L299" s="63">
        <v>37421.089999999997</v>
      </c>
      <c r="M299" s="63">
        <v>42226.43</v>
      </c>
      <c r="N299" s="63">
        <v>0</v>
      </c>
      <c r="O299" s="63">
        <v>18819.669999999998</v>
      </c>
      <c r="P299" s="63">
        <v>19284.66</v>
      </c>
      <c r="Q299" s="63">
        <v>0</v>
      </c>
    </row>
    <row r="300" spans="1:17" x14ac:dyDescent="0.25">
      <c r="A300" s="55" t="s">
        <v>784</v>
      </c>
      <c r="B300" s="60" t="s">
        <v>142</v>
      </c>
      <c r="C300" s="61" t="s">
        <v>785</v>
      </c>
      <c r="D300" s="62" t="s">
        <v>781</v>
      </c>
      <c r="E300" s="60">
        <v>1</v>
      </c>
      <c r="F300" s="60">
        <v>31.5</v>
      </c>
      <c r="G300" s="60">
        <v>280</v>
      </c>
      <c r="H300" s="60">
        <v>3</v>
      </c>
      <c r="I300" s="60">
        <v>3</v>
      </c>
      <c r="J300" s="63">
        <v>27776</v>
      </c>
      <c r="K300" s="63">
        <v>33224.800000000003</v>
      </c>
      <c r="L300" s="63">
        <v>37024.400000000001</v>
      </c>
      <c r="M300" s="63">
        <v>41778.800000000003</v>
      </c>
      <c r="N300" s="63">
        <v>0</v>
      </c>
      <c r="O300" s="63">
        <v>18819.669999999998</v>
      </c>
      <c r="P300" s="63">
        <v>19284.66</v>
      </c>
      <c r="Q300" s="63">
        <v>0</v>
      </c>
    </row>
    <row r="301" spans="1:17" ht="30" x14ac:dyDescent="0.25">
      <c r="A301" s="55" t="s">
        <v>786</v>
      </c>
      <c r="B301" s="60" t="s">
        <v>142</v>
      </c>
      <c r="C301" s="61" t="s">
        <v>787</v>
      </c>
      <c r="D301" s="62" t="s">
        <v>788</v>
      </c>
      <c r="E301" s="60">
        <v>1</v>
      </c>
      <c r="F301" s="60">
        <v>31.5</v>
      </c>
      <c r="G301" s="60">
        <v>129</v>
      </c>
      <c r="H301" s="60">
        <v>3</v>
      </c>
      <c r="I301" s="60">
        <v>90</v>
      </c>
      <c r="J301" s="63">
        <v>12796.8</v>
      </c>
      <c r="K301" s="63">
        <v>15307.14</v>
      </c>
      <c r="L301" s="63">
        <v>17057.669999999998</v>
      </c>
      <c r="M301" s="63">
        <v>19248.09</v>
      </c>
      <c r="N301" s="63">
        <v>0</v>
      </c>
      <c r="O301" s="63">
        <v>13849.29</v>
      </c>
      <c r="P301" s="63">
        <v>19284.66</v>
      </c>
      <c r="Q301" s="63">
        <v>0</v>
      </c>
    </row>
    <row r="302" spans="1:17" ht="30" x14ac:dyDescent="0.25">
      <c r="A302" s="55" t="s">
        <v>789</v>
      </c>
      <c r="B302" s="60" t="s">
        <v>142</v>
      </c>
      <c r="C302" s="61" t="s">
        <v>790</v>
      </c>
      <c r="D302" s="62" t="s">
        <v>493</v>
      </c>
      <c r="E302" s="60">
        <v>1</v>
      </c>
      <c r="F302" s="60">
        <v>31.5</v>
      </c>
      <c r="G302" s="60">
        <v>125</v>
      </c>
      <c r="H302" s="60">
        <v>2</v>
      </c>
      <c r="I302" s="60">
        <v>2</v>
      </c>
      <c r="J302" s="63">
        <v>12400</v>
      </c>
      <c r="K302" s="63">
        <v>14832.5</v>
      </c>
      <c r="L302" s="63">
        <v>16528.75</v>
      </c>
      <c r="M302" s="63">
        <v>18651.25</v>
      </c>
      <c r="N302" s="63">
        <v>0</v>
      </c>
      <c r="O302" s="63">
        <v>9825.6299999999992</v>
      </c>
      <c r="P302" s="63">
        <v>13652.43</v>
      </c>
      <c r="Q302" s="63">
        <v>0</v>
      </c>
    </row>
    <row r="303" spans="1:17" x14ac:dyDescent="0.25">
      <c r="A303" s="55" t="s">
        <v>791</v>
      </c>
      <c r="B303" s="60" t="s">
        <v>142</v>
      </c>
      <c r="C303" s="61" t="s">
        <v>792</v>
      </c>
      <c r="D303" s="62" t="s">
        <v>493</v>
      </c>
      <c r="E303" s="60">
        <v>1</v>
      </c>
      <c r="F303" s="60">
        <v>31.5</v>
      </c>
      <c r="G303" s="60">
        <v>103</v>
      </c>
      <c r="H303" s="60">
        <v>2</v>
      </c>
      <c r="I303" s="60">
        <v>2</v>
      </c>
      <c r="J303" s="63">
        <v>10217.6</v>
      </c>
      <c r="K303" s="63">
        <v>12221.98</v>
      </c>
      <c r="L303" s="63">
        <v>13619.69</v>
      </c>
      <c r="M303" s="63">
        <v>15368.63</v>
      </c>
      <c r="N303" s="63">
        <v>0</v>
      </c>
      <c r="O303" s="63">
        <v>9825.6299999999992</v>
      </c>
      <c r="P303" s="63">
        <v>13652.43</v>
      </c>
      <c r="Q303" s="63">
        <v>0</v>
      </c>
    </row>
    <row r="304" spans="1:17" x14ac:dyDescent="0.25">
      <c r="A304" s="55" t="s">
        <v>793</v>
      </c>
      <c r="B304" s="60" t="s">
        <v>142</v>
      </c>
      <c r="C304" s="61" t="s">
        <v>794</v>
      </c>
      <c r="D304" s="62" t="s">
        <v>493</v>
      </c>
      <c r="E304" s="60">
        <v>1</v>
      </c>
      <c r="F304" s="60">
        <v>31.5</v>
      </c>
      <c r="G304" s="60">
        <v>348</v>
      </c>
      <c r="H304" s="60">
        <v>2</v>
      </c>
      <c r="I304" s="60">
        <v>6</v>
      </c>
      <c r="J304" s="63">
        <v>34521.599999999999</v>
      </c>
      <c r="K304" s="63">
        <v>41293.68</v>
      </c>
      <c r="L304" s="63">
        <v>46016.04</v>
      </c>
      <c r="M304" s="63">
        <v>51925.08</v>
      </c>
      <c r="N304" s="63">
        <v>0</v>
      </c>
      <c r="O304" s="63">
        <v>57238.23</v>
      </c>
      <c r="P304" s="63">
        <v>13652.43</v>
      </c>
      <c r="Q304" s="63">
        <v>0</v>
      </c>
    </row>
    <row r="305" spans="1:17" x14ac:dyDescent="0.25">
      <c r="A305" s="55" t="s">
        <v>795</v>
      </c>
      <c r="B305" s="60" t="s">
        <v>142</v>
      </c>
      <c r="C305" s="61" t="s">
        <v>796</v>
      </c>
      <c r="D305" s="62" t="s">
        <v>493</v>
      </c>
      <c r="E305" s="60">
        <v>1</v>
      </c>
      <c r="F305" s="60">
        <v>31.5</v>
      </c>
      <c r="G305" s="60">
        <v>204</v>
      </c>
      <c r="H305" s="60">
        <v>3</v>
      </c>
      <c r="I305" s="60">
        <v>3</v>
      </c>
      <c r="J305" s="63">
        <v>20236.8</v>
      </c>
      <c r="K305" s="63">
        <v>24206.639999999999</v>
      </c>
      <c r="L305" s="63">
        <v>26974.92</v>
      </c>
      <c r="M305" s="63">
        <v>30438.84</v>
      </c>
      <c r="N305" s="63">
        <v>0</v>
      </c>
      <c r="O305" s="63">
        <v>18819.669999999998</v>
      </c>
      <c r="P305" s="63">
        <v>19284.66</v>
      </c>
      <c r="Q305" s="63">
        <v>0</v>
      </c>
    </row>
    <row r="306" spans="1:17" x14ac:dyDescent="0.25">
      <c r="A306" s="55" t="s">
        <v>797</v>
      </c>
      <c r="B306" s="60" t="s">
        <v>150</v>
      </c>
      <c r="C306" s="61" t="s">
        <v>473</v>
      </c>
      <c r="D306" s="62" t="s">
        <v>798</v>
      </c>
      <c r="E306" s="60">
        <v>1</v>
      </c>
      <c r="F306" s="60">
        <v>31.5</v>
      </c>
      <c r="G306" s="60">
        <v>86</v>
      </c>
      <c r="H306" s="60">
        <v>0</v>
      </c>
      <c r="I306" s="60">
        <v>17</v>
      </c>
      <c r="J306" s="63">
        <v>8696.32</v>
      </c>
      <c r="K306" s="63">
        <v>10387.08</v>
      </c>
      <c r="L306" s="63">
        <v>11815.54</v>
      </c>
      <c r="M306" s="63">
        <v>13232.82</v>
      </c>
      <c r="N306" s="63">
        <v>0</v>
      </c>
      <c r="O306" s="63">
        <v>2339.33</v>
      </c>
      <c r="P306" s="63">
        <v>0</v>
      </c>
      <c r="Q306" s="63">
        <v>0</v>
      </c>
    </row>
    <row r="307" spans="1:17" x14ac:dyDescent="0.25">
      <c r="A307" s="55" t="s">
        <v>799</v>
      </c>
      <c r="B307" s="60" t="s">
        <v>150</v>
      </c>
      <c r="C307" s="61" t="s">
        <v>800</v>
      </c>
      <c r="D307" s="62" t="s">
        <v>801</v>
      </c>
      <c r="E307" s="60">
        <v>30</v>
      </c>
      <c r="F307" s="60">
        <v>31.5</v>
      </c>
      <c r="G307" s="60">
        <v>180</v>
      </c>
      <c r="H307" s="60">
        <v>0</v>
      </c>
      <c r="I307" s="60">
        <v>17</v>
      </c>
      <c r="J307" s="63">
        <v>18201.599999999999</v>
      </c>
      <c r="K307" s="63">
        <v>21740.400000000001</v>
      </c>
      <c r="L307" s="63">
        <v>24730.2</v>
      </c>
      <c r="M307" s="63">
        <v>27696.6</v>
      </c>
      <c r="N307" s="63">
        <v>0</v>
      </c>
      <c r="O307" s="63">
        <v>2339.33</v>
      </c>
      <c r="P307" s="63">
        <v>0</v>
      </c>
      <c r="Q307" s="63">
        <v>0</v>
      </c>
    </row>
    <row r="308" spans="1:17" ht="30" x14ac:dyDescent="0.25">
      <c r="A308" s="55" t="s">
        <v>802</v>
      </c>
      <c r="B308" s="60" t="s">
        <v>150</v>
      </c>
      <c r="C308" s="61" t="s">
        <v>803</v>
      </c>
      <c r="D308" s="62" t="s">
        <v>138</v>
      </c>
      <c r="E308" s="60">
        <v>1</v>
      </c>
      <c r="F308" s="60">
        <v>31.5</v>
      </c>
      <c r="G308" s="60">
        <v>13</v>
      </c>
      <c r="H308" s="60">
        <v>0</v>
      </c>
      <c r="I308" s="60">
        <v>0</v>
      </c>
      <c r="J308" s="63">
        <v>1314.56</v>
      </c>
      <c r="K308" s="63">
        <v>1570.14</v>
      </c>
      <c r="L308" s="63">
        <v>1786.07</v>
      </c>
      <c r="M308" s="63">
        <v>2000.31</v>
      </c>
      <c r="N308" s="63">
        <v>0</v>
      </c>
      <c r="O308" s="63">
        <v>0</v>
      </c>
      <c r="P308" s="63">
        <v>0</v>
      </c>
      <c r="Q308" s="63">
        <v>0</v>
      </c>
    </row>
    <row r="309" spans="1:17" x14ac:dyDescent="0.25">
      <c r="A309" s="55" t="s">
        <v>804</v>
      </c>
      <c r="B309" s="60" t="s">
        <v>150</v>
      </c>
      <c r="C309" s="61" t="s">
        <v>805</v>
      </c>
      <c r="D309" s="62" t="s">
        <v>806</v>
      </c>
      <c r="E309" s="60">
        <v>3</v>
      </c>
      <c r="F309" s="60">
        <v>31.5</v>
      </c>
      <c r="G309" s="60">
        <v>224</v>
      </c>
      <c r="H309" s="60">
        <v>0</v>
      </c>
      <c r="I309" s="60">
        <v>17</v>
      </c>
      <c r="J309" s="63">
        <v>22650.880000000001</v>
      </c>
      <c r="K309" s="63">
        <v>27054.720000000001</v>
      </c>
      <c r="L309" s="63">
        <v>30775.360000000001</v>
      </c>
      <c r="M309" s="63">
        <v>34466.879999999997</v>
      </c>
      <c r="N309" s="63">
        <v>0</v>
      </c>
      <c r="O309" s="63">
        <v>2339.33</v>
      </c>
      <c r="P309" s="63">
        <v>0</v>
      </c>
      <c r="Q309" s="63">
        <v>0</v>
      </c>
    </row>
    <row r="310" spans="1:17" x14ac:dyDescent="0.25">
      <c r="A310" s="55" t="s">
        <v>807</v>
      </c>
      <c r="B310" s="60" t="s">
        <v>150</v>
      </c>
      <c r="C310" s="61" t="s">
        <v>808</v>
      </c>
      <c r="D310" s="62" t="s">
        <v>138</v>
      </c>
      <c r="E310" s="60">
        <v>1</v>
      </c>
      <c r="F310" s="60">
        <v>31.5</v>
      </c>
      <c r="G310" s="60">
        <v>16</v>
      </c>
      <c r="H310" s="60">
        <v>0</v>
      </c>
      <c r="I310" s="60">
        <v>0</v>
      </c>
      <c r="J310" s="63">
        <v>1617.92</v>
      </c>
      <c r="K310" s="63">
        <v>1932.48</v>
      </c>
      <c r="L310" s="63">
        <v>2198.2399999999998</v>
      </c>
      <c r="M310" s="63">
        <v>2461.92</v>
      </c>
      <c r="N310" s="63">
        <v>0</v>
      </c>
      <c r="O310" s="63">
        <v>0</v>
      </c>
      <c r="P310" s="63">
        <v>0</v>
      </c>
      <c r="Q310" s="63">
        <v>0</v>
      </c>
    </row>
    <row r="311" spans="1:17" x14ac:dyDescent="0.25">
      <c r="A311" s="55" t="s">
        <v>809</v>
      </c>
      <c r="B311" s="60" t="s">
        <v>150</v>
      </c>
      <c r="C311" s="61" t="s">
        <v>509</v>
      </c>
      <c r="D311" s="62" t="s">
        <v>810</v>
      </c>
      <c r="E311" s="60">
        <v>7</v>
      </c>
      <c r="F311" s="60">
        <v>31.5</v>
      </c>
      <c r="G311" s="60">
        <v>198</v>
      </c>
      <c r="H311" s="60">
        <v>0</v>
      </c>
      <c r="I311" s="60">
        <v>17</v>
      </c>
      <c r="J311" s="63">
        <v>20021.759999999998</v>
      </c>
      <c r="K311" s="63">
        <v>23914.44</v>
      </c>
      <c r="L311" s="63">
        <v>27203.22</v>
      </c>
      <c r="M311" s="63">
        <v>30466.26</v>
      </c>
      <c r="N311" s="63">
        <v>0</v>
      </c>
      <c r="O311" s="63">
        <v>2339.33</v>
      </c>
      <c r="P311" s="63">
        <v>0</v>
      </c>
      <c r="Q311" s="63">
        <v>0</v>
      </c>
    </row>
    <row r="312" spans="1:17" x14ac:dyDescent="0.25">
      <c r="A312" s="55" t="s">
        <v>811</v>
      </c>
      <c r="B312" s="60" t="s">
        <v>150</v>
      </c>
      <c r="C312" s="61" t="s">
        <v>812</v>
      </c>
      <c r="D312" s="62" t="s">
        <v>138</v>
      </c>
      <c r="E312" s="60">
        <v>1</v>
      </c>
      <c r="F312" s="60">
        <v>31.5</v>
      </c>
      <c r="G312" s="60">
        <v>15</v>
      </c>
      <c r="H312" s="60">
        <v>0</v>
      </c>
      <c r="I312" s="60">
        <v>0</v>
      </c>
      <c r="J312" s="63">
        <v>1516.8</v>
      </c>
      <c r="K312" s="63">
        <v>1811.7</v>
      </c>
      <c r="L312" s="63">
        <v>2060.85</v>
      </c>
      <c r="M312" s="63">
        <v>2308.0500000000002</v>
      </c>
      <c r="N312" s="63">
        <v>0</v>
      </c>
      <c r="O312" s="63">
        <v>0</v>
      </c>
      <c r="P312" s="63">
        <v>0</v>
      </c>
      <c r="Q312" s="63">
        <v>0</v>
      </c>
    </row>
    <row r="313" spans="1:17" x14ac:dyDescent="0.25">
      <c r="A313" s="55" t="s">
        <v>813</v>
      </c>
      <c r="B313" s="60" t="s">
        <v>150</v>
      </c>
      <c r="C313" s="61" t="s">
        <v>516</v>
      </c>
      <c r="D313" s="62" t="s">
        <v>517</v>
      </c>
      <c r="E313" s="60">
        <v>31</v>
      </c>
      <c r="F313" s="60">
        <v>31.5</v>
      </c>
      <c r="G313" s="60">
        <v>169</v>
      </c>
      <c r="H313" s="60">
        <v>0</v>
      </c>
      <c r="I313" s="60">
        <v>17</v>
      </c>
      <c r="J313" s="63">
        <v>17089.28</v>
      </c>
      <c r="K313" s="63">
        <v>20411.82</v>
      </c>
      <c r="L313" s="63">
        <v>23218.91</v>
      </c>
      <c r="M313" s="63">
        <v>26004.03</v>
      </c>
      <c r="N313" s="63">
        <v>0</v>
      </c>
      <c r="O313" s="63">
        <v>2339.33</v>
      </c>
      <c r="P313" s="63">
        <v>0</v>
      </c>
      <c r="Q313" s="63">
        <v>0</v>
      </c>
    </row>
    <row r="314" spans="1:17" x14ac:dyDescent="0.25">
      <c r="A314" s="55" t="s">
        <v>814</v>
      </c>
      <c r="B314" s="60" t="s">
        <v>150</v>
      </c>
      <c r="C314" s="61" t="s">
        <v>815</v>
      </c>
      <c r="D314" s="62" t="s">
        <v>138</v>
      </c>
      <c r="E314" s="60">
        <v>1</v>
      </c>
      <c r="F314" s="60">
        <v>31.5</v>
      </c>
      <c r="G314" s="60">
        <v>12</v>
      </c>
      <c r="H314" s="60">
        <v>0</v>
      </c>
      <c r="I314" s="60">
        <v>0</v>
      </c>
      <c r="J314" s="63">
        <v>1213.44</v>
      </c>
      <c r="K314" s="63">
        <v>1449.36</v>
      </c>
      <c r="L314" s="63">
        <v>1648.68</v>
      </c>
      <c r="M314" s="63">
        <v>1846.44</v>
      </c>
      <c r="N314" s="63">
        <v>0</v>
      </c>
      <c r="O314" s="63">
        <v>0</v>
      </c>
      <c r="P314" s="63">
        <v>0</v>
      </c>
      <c r="Q314" s="63">
        <v>0</v>
      </c>
    </row>
    <row r="315" spans="1:17" x14ac:dyDescent="0.25">
      <c r="A315" s="55" t="s">
        <v>816</v>
      </c>
      <c r="B315" s="60" t="s">
        <v>142</v>
      </c>
      <c r="C315" s="61" t="s">
        <v>817</v>
      </c>
      <c r="D315" s="62" t="s">
        <v>818</v>
      </c>
      <c r="E315" s="60">
        <v>1</v>
      </c>
      <c r="F315" s="60">
        <v>31.5</v>
      </c>
      <c r="G315" s="60">
        <v>25.74</v>
      </c>
      <c r="H315" s="60">
        <v>2</v>
      </c>
      <c r="I315" s="60">
        <v>179</v>
      </c>
      <c r="J315" s="63">
        <v>2553.4079999999999</v>
      </c>
      <c r="K315" s="63">
        <v>3054.3083999999999</v>
      </c>
      <c r="L315" s="63">
        <v>3403.6001999999999</v>
      </c>
      <c r="M315" s="63">
        <v>3840.6653999999999</v>
      </c>
      <c r="N315" s="63">
        <v>0</v>
      </c>
      <c r="O315" s="63">
        <v>10340.92</v>
      </c>
      <c r="P315" s="63">
        <v>13652.43</v>
      </c>
      <c r="Q315" s="63">
        <v>0</v>
      </c>
    </row>
    <row r="316" spans="1:17" ht="30" x14ac:dyDescent="0.25">
      <c r="A316" s="55" t="s">
        <v>819</v>
      </c>
      <c r="B316" s="60" t="s">
        <v>142</v>
      </c>
      <c r="C316" s="61" t="s">
        <v>820</v>
      </c>
      <c r="D316" s="62" t="s">
        <v>818</v>
      </c>
      <c r="E316" s="60">
        <v>1</v>
      </c>
      <c r="F316" s="60">
        <v>31.5</v>
      </c>
      <c r="G316" s="60">
        <v>39.6</v>
      </c>
      <c r="H316" s="60">
        <v>4</v>
      </c>
      <c r="I316" s="60">
        <v>184</v>
      </c>
      <c r="J316" s="63">
        <v>3928.32</v>
      </c>
      <c r="K316" s="63">
        <v>4698.9359999999997</v>
      </c>
      <c r="L316" s="63">
        <v>5236.308</v>
      </c>
      <c r="M316" s="63">
        <v>5908.7160000000003</v>
      </c>
      <c r="N316" s="63">
        <v>0</v>
      </c>
      <c r="O316" s="63">
        <v>29545.49</v>
      </c>
      <c r="P316" s="63">
        <v>26581.23</v>
      </c>
      <c r="Q316" s="63">
        <v>0</v>
      </c>
    </row>
    <row r="317" spans="1:17" ht="30" x14ac:dyDescent="0.25">
      <c r="A317" s="55" t="s">
        <v>821</v>
      </c>
      <c r="B317" s="60" t="s">
        <v>142</v>
      </c>
      <c r="C317" s="61" t="s">
        <v>822</v>
      </c>
      <c r="D317" s="62" t="s">
        <v>818</v>
      </c>
      <c r="E317" s="60">
        <v>1</v>
      </c>
      <c r="F317" s="60">
        <v>31.5</v>
      </c>
      <c r="G317" s="60">
        <v>64.36</v>
      </c>
      <c r="H317" s="60">
        <v>4</v>
      </c>
      <c r="I317" s="60">
        <v>185</v>
      </c>
      <c r="J317" s="63">
        <v>6384.5119999999997</v>
      </c>
      <c r="K317" s="63">
        <v>7636.9575999999997</v>
      </c>
      <c r="L317" s="63">
        <v>8510.3227999999999</v>
      </c>
      <c r="M317" s="63">
        <v>9603.1556</v>
      </c>
      <c r="N317" s="63">
        <v>0</v>
      </c>
      <c r="O317" s="63">
        <v>44318.23</v>
      </c>
      <c r="P317" s="63">
        <v>26581.23</v>
      </c>
      <c r="Q317" s="63">
        <v>0</v>
      </c>
    </row>
    <row r="318" spans="1:17" ht="60" x14ac:dyDescent="0.25">
      <c r="A318" s="55" t="s">
        <v>823</v>
      </c>
      <c r="B318" s="60" t="s">
        <v>142</v>
      </c>
      <c r="C318" s="61" t="s">
        <v>824</v>
      </c>
      <c r="D318" s="62" t="s">
        <v>818</v>
      </c>
      <c r="E318" s="60">
        <v>1</v>
      </c>
      <c r="F318" s="60">
        <v>31.5</v>
      </c>
      <c r="G318" s="60">
        <v>205.94</v>
      </c>
      <c r="H318" s="60">
        <v>5</v>
      </c>
      <c r="I318" s="60">
        <v>186</v>
      </c>
      <c r="J318" s="63">
        <v>20429.248</v>
      </c>
      <c r="K318" s="63">
        <v>24436.840400000001</v>
      </c>
      <c r="L318" s="63">
        <v>27231.446199999998</v>
      </c>
      <c r="M318" s="63">
        <v>30728.307400000002</v>
      </c>
      <c r="N318" s="63">
        <v>0</v>
      </c>
      <c r="O318" s="63">
        <v>56136.43</v>
      </c>
      <c r="P318" s="63">
        <v>34649.68</v>
      </c>
      <c r="Q318" s="63">
        <v>0</v>
      </c>
    </row>
    <row r="319" spans="1:17" ht="30" x14ac:dyDescent="0.25">
      <c r="A319" s="55" t="s">
        <v>825</v>
      </c>
      <c r="B319" s="60" t="s">
        <v>150</v>
      </c>
      <c r="C319" s="61" t="s">
        <v>826</v>
      </c>
      <c r="D319" s="62" t="s">
        <v>827</v>
      </c>
      <c r="E319" s="60">
        <v>5</v>
      </c>
      <c r="F319" s="60">
        <v>31.5</v>
      </c>
      <c r="G319" s="60">
        <v>405</v>
      </c>
      <c r="H319" s="60">
        <v>0</v>
      </c>
      <c r="I319" s="60">
        <v>0</v>
      </c>
      <c r="J319" s="63">
        <v>40953.599999999999</v>
      </c>
      <c r="K319" s="63">
        <v>48915.9</v>
      </c>
      <c r="L319" s="63">
        <v>55642.95</v>
      </c>
      <c r="M319" s="63">
        <v>62317.35</v>
      </c>
      <c r="N319" s="63">
        <v>0</v>
      </c>
      <c r="O319" s="63">
        <v>0</v>
      </c>
      <c r="P319" s="63">
        <v>0</v>
      </c>
      <c r="Q319" s="63">
        <v>0</v>
      </c>
    </row>
    <row r="320" spans="1:17" x14ac:dyDescent="0.25">
      <c r="A320" s="55" t="s">
        <v>828</v>
      </c>
      <c r="B320" s="60" t="s">
        <v>150</v>
      </c>
      <c r="C320" s="61" t="s">
        <v>829</v>
      </c>
      <c r="D320" s="62" t="s">
        <v>138</v>
      </c>
      <c r="E320" s="60">
        <v>1</v>
      </c>
      <c r="F320" s="60">
        <v>31.5</v>
      </c>
      <c r="G320" s="60">
        <v>70</v>
      </c>
      <c r="H320" s="60">
        <v>0</v>
      </c>
      <c r="I320" s="60" t="s">
        <v>138</v>
      </c>
      <c r="J320" s="63">
        <v>7078.4</v>
      </c>
      <c r="K320" s="63">
        <v>8454.6</v>
      </c>
      <c r="L320" s="63">
        <v>9617.2999999999993</v>
      </c>
      <c r="M320" s="63">
        <v>10770.9</v>
      </c>
      <c r="N320" s="63">
        <v>0</v>
      </c>
      <c r="O320" s="63">
        <v>0</v>
      </c>
      <c r="P320" s="63">
        <v>0</v>
      </c>
      <c r="Q320" s="63">
        <v>0</v>
      </c>
    </row>
    <row r="321" spans="1:17" x14ac:dyDescent="0.25">
      <c r="A321" s="55" t="s">
        <v>830</v>
      </c>
      <c r="B321" s="60" t="s">
        <v>150</v>
      </c>
      <c r="C321" s="61" t="s">
        <v>831</v>
      </c>
      <c r="D321" s="62" t="s">
        <v>138</v>
      </c>
      <c r="E321" s="60">
        <v>5</v>
      </c>
      <c r="F321" s="60">
        <v>31.5</v>
      </c>
      <c r="G321" s="60">
        <v>348</v>
      </c>
      <c r="H321" s="60">
        <v>0</v>
      </c>
      <c r="I321" s="60">
        <v>0</v>
      </c>
      <c r="J321" s="63">
        <v>35189.760000000002</v>
      </c>
      <c r="K321" s="63">
        <v>42031.44</v>
      </c>
      <c r="L321" s="63">
        <v>47811.72</v>
      </c>
      <c r="M321" s="63">
        <v>53546.76</v>
      </c>
      <c r="N321" s="63">
        <v>0</v>
      </c>
      <c r="O321" s="63">
        <v>0</v>
      </c>
      <c r="P321" s="63">
        <v>0</v>
      </c>
      <c r="Q321" s="63">
        <v>0</v>
      </c>
    </row>
    <row r="322" spans="1:17" ht="60" x14ac:dyDescent="0.25">
      <c r="A322" s="55" t="s">
        <v>832</v>
      </c>
      <c r="B322" s="60" t="s">
        <v>150</v>
      </c>
      <c r="C322" s="61" t="s">
        <v>833</v>
      </c>
      <c r="D322" s="62" t="s">
        <v>834</v>
      </c>
      <c r="E322" s="60">
        <v>1</v>
      </c>
      <c r="F322" s="60">
        <v>31.5</v>
      </c>
      <c r="G322" s="60">
        <v>48</v>
      </c>
      <c r="H322" s="60">
        <v>0</v>
      </c>
      <c r="I322" s="60"/>
      <c r="J322" s="63">
        <v>4853.76</v>
      </c>
      <c r="K322" s="63">
        <v>5797.44</v>
      </c>
      <c r="L322" s="63">
        <v>6594.72</v>
      </c>
      <c r="M322" s="63">
        <v>7385.76</v>
      </c>
      <c r="N322" s="63">
        <v>0</v>
      </c>
      <c r="O322" s="63">
        <v>0</v>
      </c>
      <c r="P322" s="63">
        <v>0</v>
      </c>
      <c r="Q322" s="63">
        <v>0</v>
      </c>
    </row>
    <row r="323" spans="1:17" ht="60" x14ac:dyDescent="0.25">
      <c r="A323" s="55" t="s">
        <v>835</v>
      </c>
      <c r="B323" s="60" t="s">
        <v>150</v>
      </c>
      <c r="C323" s="61" t="s">
        <v>836</v>
      </c>
      <c r="D323" s="62" t="s">
        <v>837</v>
      </c>
      <c r="E323" s="60">
        <v>1</v>
      </c>
      <c r="F323" s="60">
        <v>31.5</v>
      </c>
      <c r="G323" s="60">
        <v>42</v>
      </c>
      <c r="H323" s="60">
        <v>0</v>
      </c>
      <c r="I323" s="60"/>
      <c r="J323" s="63">
        <v>4247.04</v>
      </c>
      <c r="K323" s="63">
        <v>5072.76</v>
      </c>
      <c r="L323" s="63">
        <v>5770.38</v>
      </c>
      <c r="M323" s="63">
        <v>6462.54</v>
      </c>
      <c r="N323" s="63">
        <v>0</v>
      </c>
      <c r="O323" s="63">
        <v>0</v>
      </c>
      <c r="P323" s="63">
        <v>0</v>
      </c>
      <c r="Q323" s="63">
        <v>0</v>
      </c>
    </row>
    <row r="324" spans="1:17" x14ac:dyDescent="0.25">
      <c r="A324" s="55" t="s">
        <v>838</v>
      </c>
      <c r="B324" s="60" t="s">
        <v>150</v>
      </c>
      <c r="C324" s="61" t="s">
        <v>839</v>
      </c>
      <c r="D324" s="62" t="s">
        <v>138</v>
      </c>
      <c r="E324" s="60">
        <v>5</v>
      </c>
      <c r="F324" s="60">
        <v>31.5</v>
      </c>
      <c r="G324" s="60">
        <v>243</v>
      </c>
      <c r="H324" s="60">
        <v>0</v>
      </c>
      <c r="I324" s="60">
        <v>0</v>
      </c>
      <c r="J324" s="63">
        <v>24572.16</v>
      </c>
      <c r="K324" s="63">
        <v>29349.54</v>
      </c>
      <c r="L324" s="63">
        <v>33385.769999999997</v>
      </c>
      <c r="M324" s="63">
        <v>37390.410000000003</v>
      </c>
      <c r="N324" s="63">
        <v>0</v>
      </c>
      <c r="O324" s="63">
        <v>0</v>
      </c>
      <c r="P324" s="63">
        <v>0</v>
      </c>
      <c r="Q324" s="63">
        <v>0</v>
      </c>
    </row>
    <row r="325" spans="1:17" x14ac:dyDescent="0.25">
      <c r="A325" s="55" t="s">
        <v>840</v>
      </c>
      <c r="B325" s="60" t="s">
        <v>150</v>
      </c>
      <c r="C325" s="61" t="s">
        <v>841</v>
      </c>
      <c r="D325" s="62" t="s">
        <v>138</v>
      </c>
      <c r="E325" s="60">
        <v>15</v>
      </c>
      <c r="F325" s="60">
        <v>31.5</v>
      </c>
      <c r="G325" s="60">
        <v>730</v>
      </c>
      <c r="H325" s="60">
        <v>0</v>
      </c>
      <c r="I325" s="60">
        <v>0</v>
      </c>
      <c r="J325" s="63">
        <v>73817.600000000006</v>
      </c>
      <c r="K325" s="63">
        <v>88169.4</v>
      </c>
      <c r="L325" s="63">
        <v>100294.7</v>
      </c>
      <c r="M325" s="63">
        <v>112325.1</v>
      </c>
      <c r="N325" s="63">
        <v>0</v>
      </c>
      <c r="O325" s="63">
        <v>0</v>
      </c>
      <c r="P325" s="63">
        <v>0</v>
      </c>
      <c r="Q325" s="63">
        <v>0</v>
      </c>
    </row>
    <row r="326" spans="1:17" x14ac:dyDescent="0.25">
      <c r="A326" s="55" t="s">
        <v>842</v>
      </c>
      <c r="B326" s="60" t="s">
        <v>150</v>
      </c>
      <c r="C326" s="61" t="s">
        <v>843</v>
      </c>
      <c r="D326" s="62" t="s">
        <v>138</v>
      </c>
      <c r="E326" s="60">
        <v>5</v>
      </c>
      <c r="F326" s="60">
        <v>31.5</v>
      </c>
      <c r="G326" s="60">
        <v>214</v>
      </c>
      <c r="H326" s="60">
        <v>0</v>
      </c>
      <c r="I326" s="60">
        <v>0</v>
      </c>
      <c r="J326" s="63">
        <v>21639.68</v>
      </c>
      <c r="K326" s="63">
        <v>25846.92</v>
      </c>
      <c r="L326" s="63">
        <v>29401.46</v>
      </c>
      <c r="M326" s="63">
        <v>32928.18</v>
      </c>
      <c r="N326" s="63">
        <v>0</v>
      </c>
      <c r="O326" s="63">
        <v>0</v>
      </c>
      <c r="P326" s="63">
        <v>0</v>
      </c>
      <c r="Q326" s="63">
        <v>0</v>
      </c>
    </row>
    <row r="327" spans="1:17" x14ac:dyDescent="0.25">
      <c r="A327" s="55" t="s">
        <v>844</v>
      </c>
      <c r="B327" s="60" t="s">
        <v>150</v>
      </c>
      <c r="C327" s="61" t="s">
        <v>845</v>
      </c>
      <c r="D327" s="62" t="s">
        <v>138</v>
      </c>
      <c r="E327" s="60">
        <v>15</v>
      </c>
      <c r="F327" s="60">
        <v>31.5</v>
      </c>
      <c r="G327" s="60">
        <v>642</v>
      </c>
      <c r="H327" s="60">
        <v>0</v>
      </c>
      <c r="I327" s="60">
        <v>0</v>
      </c>
      <c r="J327" s="63">
        <v>64919.040000000001</v>
      </c>
      <c r="K327" s="63">
        <v>77540.759999999995</v>
      </c>
      <c r="L327" s="63">
        <v>88204.38</v>
      </c>
      <c r="M327" s="63">
        <v>98784.54</v>
      </c>
      <c r="N327" s="63">
        <v>0</v>
      </c>
      <c r="O327" s="63">
        <v>0</v>
      </c>
      <c r="P327" s="63">
        <v>0</v>
      </c>
      <c r="Q327" s="63">
        <v>0</v>
      </c>
    </row>
    <row r="328" spans="1:17" ht="165" x14ac:dyDescent="0.25">
      <c r="A328" s="55" t="s">
        <v>846</v>
      </c>
      <c r="B328" s="60" t="s">
        <v>142</v>
      </c>
      <c r="C328" s="61" t="s">
        <v>847</v>
      </c>
      <c r="D328" s="62" t="s">
        <v>848</v>
      </c>
      <c r="E328" s="60">
        <v>1</v>
      </c>
      <c r="F328" s="60">
        <v>31.5</v>
      </c>
      <c r="G328" s="60">
        <v>918.93</v>
      </c>
      <c r="H328" s="60">
        <v>6</v>
      </c>
      <c r="I328" s="60">
        <v>168</v>
      </c>
      <c r="J328" s="63">
        <v>91157.856</v>
      </c>
      <c r="K328" s="63">
        <v>109040.2338</v>
      </c>
      <c r="L328" s="63">
        <v>121510.1139</v>
      </c>
      <c r="M328" s="63">
        <v>137113.5453</v>
      </c>
      <c r="N328" s="63">
        <v>0</v>
      </c>
      <c r="O328" s="63">
        <v>58760.07</v>
      </c>
      <c r="P328" s="63">
        <v>44358.34</v>
      </c>
      <c r="Q328" s="63">
        <v>0</v>
      </c>
    </row>
    <row r="329" spans="1:17" x14ac:dyDescent="0.25">
      <c r="A329" s="55" t="s">
        <v>849</v>
      </c>
      <c r="B329" s="60" t="s">
        <v>142</v>
      </c>
      <c r="C329" s="61" t="s">
        <v>850</v>
      </c>
      <c r="D329" s="62" t="s">
        <v>138</v>
      </c>
      <c r="E329" s="60">
        <v>1</v>
      </c>
      <c r="F329" s="60">
        <v>31.5</v>
      </c>
      <c r="G329" s="60">
        <v>677.09</v>
      </c>
      <c r="H329" s="60">
        <v>5</v>
      </c>
      <c r="I329" s="60">
        <v>166</v>
      </c>
      <c r="J329" s="63">
        <v>67167.327999999994</v>
      </c>
      <c r="K329" s="63">
        <v>80343.499400000001</v>
      </c>
      <c r="L329" s="63">
        <v>89531.610700000005</v>
      </c>
      <c r="M329" s="63">
        <v>101028.5989</v>
      </c>
      <c r="N329" s="63">
        <v>0</v>
      </c>
      <c r="O329" s="63">
        <v>43293.01</v>
      </c>
      <c r="P329" s="63">
        <v>34649.68</v>
      </c>
      <c r="Q329" s="63">
        <v>0</v>
      </c>
    </row>
    <row r="330" spans="1:17" x14ac:dyDescent="0.25">
      <c r="A330" s="55" t="s">
        <v>851</v>
      </c>
      <c r="B330" s="60" t="s">
        <v>142</v>
      </c>
      <c r="C330" s="61" t="s">
        <v>852</v>
      </c>
      <c r="D330" s="62" t="s">
        <v>138</v>
      </c>
      <c r="E330" s="60">
        <v>1</v>
      </c>
      <c r="F330" s="60">
        <v>31.5</v>
      </c>
      <c r="G330" s="60">
        <v>518.05999999999995</v>
      </c>
      <c r="H330" s="60">
        <v>5</v>
      </c>
      <c r="I330" s="60">
        <v>167</v>
      </c>
      <c r="J330" s="63">
        <v>51391.552000000003</v>
      </c>
      <c r="K330" s="63">
        <v>61472.999600000003</v>
      </c>
      <c r="L330" s="63">
        <v>68503.073799999998</v>
      </c>
      <c r="M330" s="63">
        <v>77299.732600000003</v>
      </c>
      <c r="N330" s="63">
        <v>0</v>
      </c>
      <c r="O330" s="63">
        <v>33126.400000000001</v>
      </c>
      <c r="P330" s="63">
        <v>34649.68</v>
      </c>
      <c r="Q330" s="63">
        <v>0</v>
      </c>
    </row>
    <row r="331" spans="1:17" ht="30" x14ac:dyDescent="0.25">
      <c r="A331" s="55" t="s">
        <v>853</v>
      </c>
      <c r="B331" s="60" t="s">
        <v>142</v>
      </c>
      <c r="C331" s="61" t="s">
        <v>854</v>
      </c>
      <c r="D331" s="62" t="s">
        <v>138</v>
      </c>
      <c r="E331" s="60">
        <v>2</v>
      </c>
      <c r="F331" s="60">
        <v>0</v>
      </c>
      <c r="G331" s="60">
        <v>588.5</v>
      </c>
      <c r="H331" s="60">
        <v>0</v>
      </c>
      <c r="I331" s="60">
        <v>106</v>
      </c>
      <c r="J331" s="63">
        <v>58379.199999999997</v>
      </c>
      <c r="K331" s="63">
        <v>69831.41</v>
      </c>
      <c r="L331" s="63">
        <v>77817.354999999996</v>
      </c>
      <c r="M331" s="63">
        <v>87810.085000000006</v>
      </c>
      <c r="N331" s="63">
        <v>0</v>
      </c>
      <c r="O331" s="63">
        <v>66396.160000000003</v>
      </c>
      <c r="P331" s="63">
        <v>0</v>
      </c>
      <c r="Q331" s="63">
        <v>0</v>
      </c>
    </row>
    <row r="332" spans="1:17" ht="30" x14ac:dyDescent="0.25">
      <c r="A332" s="55" t="s">
        <v>855</v>
      </c>
      <c r="B332" s="60" t="s">
        <v>142</v>
      </c>
      <c r="C332" s="61" t="s">
        <v>856</v>
      </c>
      <c r="D332" s="62" t="s">
        <v>138</v>
      </c>
      <c r="E332" s="60">
        <v>2</v>
      </c>
      <c r="F332" s="60">
        <v>31.5</v>
      </c>
      <c r="G332" s="60">
        <v>968</v>
      </c>
      <c r="H332" s="60">
        <v>3</v>
      </c>
      <c r="I332" s="60">
        <v>119</v>
      </c>
      <c r="J332" s="63">
        <v>96025.600000000006</v>
      </c>
      <c r="K332" s="63">
        <v>114862.88</v>
      </c>
      <c r="L332" s="63">
        <v>127998.64</v>
      </c>
      <c r="M332" s="63">
        <v>144435.28</v>
      </c>
      <c r="N332" s="63">
        <v>0</v>
      </c>
      <c r="O332" s="63">
        <v>58757.87</v>
      </c>
      <c r="P332" s="63">
        <v>19284.66</v>
      </c>
      <c r="Q332" s="63">
        <v>0</v>
      </c>
    </row>
    <row r="333" spans="1:17" ht="30" x14ac:dyDescent="0.25">
      <c r="A333" s="55" t="s">
        <v>857</v>
      </c>
      <c r="B333" s="60" t="s">
        <v>142</v>
      </c>
      <c r="C333" s="61" t="s">
        <v>858</v>
      </c>
      <c r="D333" s="62" t="s">
        <v>138</v>
      </c>
      <c r="E333" s="60">
        <v>2</v>
      </c>
      <c r="F333" s="60">
        <v>0</v>
      </c>
      <c r="G333" s="60">
        <v>823.9</v>
      </c>
      <c r="H333" s="60">
        <v>4</v>
      </c>
      <c r="I333" s="60">
        <v>201</v>
      </c>
      <c r="J333" s="63">
        <v>81730.880000000005</v>
      </c>
      <c r="K333" s="63">
        <v>97763.974000000002</v>
      </c>
      <c r="L333" s="63">
        <v>108944.29700000001</v>
      </c>
      <c r="M333" s="63">
        <v>122934.11900000001</v>
      </c>
      <c r="N333" s="63">
        <v>0</v>
      </c>
      <c r="O333" s="63">
        <v>62607.98</v>
      </c>
      <c r="P333" s="63">
        <v>26581.23</v>
      </c>
      <c r="Q333" s="63">
        <v>0</v>
      </c>
    </row>
    <row r="334" spans="1:17" ht="30" x14ac:dyDescent="0.25">
      <c r="A334" s="55" t="s">
        <v>859</v>
      </c>
      <c r="B334" s="60" t="s">
        <v>142</v>
      </c>
      <c r="C334" s="61" t="s">
        <v>860</v>
      </c>
      <c r="D334" s="62" t="s">
        <v>138</v>
      </c>
      <c r="E334" s="60">
        <v>2</v>
      </c>
      <c r="F334" s="60">
        <v>31.5</v>
      </c>
      <c r="G334" s="60">
        <v>968</v>
      </c>
      <c r="H334" s="60">
        <v>5</v>
      </c>
      <c r="I334" s="60">
        <v>202</v>
      </c>
      <c r="J334" s="63">
        <v>96025.600000000006</v>
      </c>
      <c r="K334" s="63">
        <v>114862.88</v>
      </c>
      <c r="L334" s="63">
        <v>127998.64</v>
      </c>
      <c r="M334" s="63">
        <v>144435.28</v>
      </c>
      <c r="N334" s="63">
        <v>0</v>
      </c>
      <c r="O334" s="63">
        <v>70509.440000000002</v>
      </c>
      <c r="P334" s="63">
        <v>34649.68</v>
      </c>
      <c r="Q334" s="63">
        <v>0</v>
      </c>
    </row>
    <row r="335" spans="1:17" ht="30" x14ac:dyDescent="0.25">
      <c r="A335" s="55" t="s">
        <v>861</v>
      </c>
      <c r="B335" s="60" t="s">
        <v>146</v>
      </c>
      <c r="C335" s="61" t="s">
        <v>862</v>
      </c>
      <c r="D335" s="62" t="s">
        <v>138</v>
      </c>
      <c r="E335" s="60" t="s">
        <v>138</v>
      </c>
      <c r="F335" s="60">
        <v>0</v>
      </c>
      <c r="G335" s="60">
        <v>131.36000000000001</v>
      </c>
      <c r="H335" s="60">
        <v>0</v>
      </c>
      <c r="I335" s="60">
        <v>0</v>
      </c>
      <c r="J335" s="63">
        <v>13030.912</v>
      </c>
      <c r="K335" s="63">
        <v>15587.177600000001</v>
      </c>
      <c r="L335" s="63">
        <v>17369.732800000002</v>
      </c>
      <c r="M335" s="63">
        <v>19600.225600000002</v>
      </c>
      <c r="N335" s="63">
        <v>0</v>
      </c>
      <c r="O335" s="63">
        <v>0</v>
      </c>
      <c r="P335" s="63">
        <v>0</v>
      </c>
      <c r="Q335" s="63">
        <v>0</v>
      </c>
    </row>
    <row r="336" spans="1:17" ht="45" x14ac:dyDescent="0.25">
      <c r="A336" s="55" t="s">
        <v>863</v>
      </c>
      <c r="B336" s="60" t="s">
        <v>142</v>
      </c>
      <c r="C336" s="61" t="s">
        <v>864</v>
      </c>
      <c r="D336" s="62" t="s">
        <v>445</v>
      </c>
      <c r="E336" s="60">
        <v>2</v>
      </c>
      <c r="F336" s="60">
        <v>0</v>
      </c>
      <c r="G336" s="60">
        <v>39.61</v>
      </c>
      <c r="H336" s="60">
        <v>0</v>
      </c>
      <c r="I336" s="60">
        <v>0</v>
      </c>
      <c r="J336" s="63">
        <v>3929.3119999999999</v>
      </c>
      <c r="K336" s="63">
        <v>4700.1225999999997</v>
      </c>
      <c r="L336" s="63">
        <v>5237.6302999999998</v>
      </c>
      <c r="M336" s="63">
        <v>5910.2080999999998</v>
      </c>
      <c r="N336" s="63">
        <v>0</v>
      </c>
      <c r="O336" s="63">
        <v>0</v>
      </c>
      <c r="P336" s="63">
        <v>0</v>
      </c>
      <c r="Q336" s="63">
        <v>0</v>
      </c>
    </row>
    <row r="337" spans="1:17" x14ac:dyDescent="0.25">
      <c r="A337" s="55" t="s">
        <v>865</v>
      </c>
      <c r="B337" s="60" t="s">
        <v>150</v>
      </c>
      <c r="C337" s="61" t="s">
        <v>866</v>
      </c>
      <c r="D337" s="62" t="s">
        <v>867</v>
      </c>
      <c r="E337" s="60">
        <v>0</v>
      </c>
      <c r="F337" s="60">
        <v>11.5</v>
      </c>
      <c r="G337" s="60">
        <v>679</v>
      </c>
      <c r="H337" s="60">
        <v>0</v>
      </c>
      <c r="I337" s="60">
        <v>0</v>
      </c>
      <c r="J337" s="63">
        <v>68660.479999999996</v>
      </c>
      <c r="K337" s="63">
        <v>82009.62</v>
      </c>
      <c r="L337" s="63">
        <v>93287.81</v>
      </c>
      <c r="M337" s="63">
        <v>104477.73</v>
      </c>
      <c r="N337" s="63">
        <v>0</v>
      </c>
      <c r="O337" s="63">
        <v>0</v>
      </c>
      <c r="P337" s="63">
        <v>0</v>
      </c>
      <c r="Q337" s="63">
        <v>0</v>
      </c>
    </row>
    <row r="338" spans="1:17" x14ac:dyDescent="0.25">
      <c r="A338" s="55" t="s">
        <v>868</v>
      </c>
      <c r="B338" s="60" t="s">
        <v>150</v>
      </c>
      <c r="C338" s="61" t="s">
        <v>869</v>
      </c>
      <c r="D338" s="62" t="s">
        <v>870</v>
      </c>
      <c r="E338" s="60">
        <v>0</v>
      </c>
      <c r="F338" s="60">
        <v>11.5</v>
      </c>
      <c r="G338" s="60">
        <v>468</v>
      </c>
      <c r="H338" s="60">
        <v>0</v>
      </c>
      <c r="I338" s="60">
        <v>0</v>
      </c>
      <c r="J338" s="63">
        <v>47324.160000000003</v>
      </c>
      <c r="K338" s="63">
        <v>56525.04</v>
      </c>
      <c r="L338" s="63">
        <v>64298.52</v>
      </c>
      <c r="M338" s="63">
        <v>72011.16</v>
      </c>
      <c r="N338" s="63">
        <v>0</v>
      </c>
      <c r="O338" s="63">
        <v>0</v>
      </c>
      <c r="P338" s="63">
        <v>0</v>
      </c>
      <c r="Q338" s="63">
        <v>0</v>
      </c>
    </row>
    <row r="339" spans="1:17" x14ac:dyDescent="0.25">
      <c r="A339" s="55" t="s">
        <v>871</v>
      </c>
      <c r="B339" s="60" t="s">
        <v>150</v>
      </c>
      <c r="C339" s="61" t="s">
        <v>872</v>
      </c>
      <c r="D339" s="62" t="s">
        <v>870</v>
      </c>
      <c r="E339" s="60">
        <v>0</v>
      </c>
      <c r="F339" s="60">
        <v>11.5</v>
      </c>
      <c r="G339" s="60">
        <v>320</v>
      </c>
      <c r="H339" s="60">
        <v>0</v>
      </c>
      <c r="I339" s="60">
        <v>0</v>
      </c>
      <c r="J339" s="63">
        <v>32358.400000000001</v>
      </c>
      <c r="K339" s="63">
        <v>38649.599999999999</v>
      </c>
      <c r="L339" s="63">
        <v>43964.800000000003</v>
      </c>
      <c r="M339" s="63">
        <v>49238.400000000001</v>
      </c>
      <c r="N339" s="63">
        <v>0</v>
      </c>
      <c r="O339" s="63">
        <v>0</v>
      </c>
      <c r="P339" s="63">
        <v>0</v>
      </c>
      <c r="Q339" s="63">
        <v>0</v>
      </c>
    </row>
    <row r="340" spans="1:17" ht="30" x14ac:dyDescent="0.25">
      <c r="A340" s="55" t="s">
        <v>873</v>
      </c>
      <c r="B340" s="60" t="s">
        <v>150</v>
      </c>
      <c r="C340" s="61" t="s">
        <v>874</v>
      </c>
      <c r="D340" s="62" t="s">
        <v>138</v>
      </c>
      <c r="E340" s="60">
        <v>0</v>
      </c>
      <c r="F340" s="60">
        <v>11.5</v>
      </c>
      <c r="G340" s="60">
        <v>45</v>
      </c>
      <c r="H340" s="60">
        <v>0</v>
      </c>
      <c r="I340" s="60">
        <v>0</v>
      </c>
      <c r="J340" s="63">
        <v>4550.3999999999996</v>
      </c>
      <c r="K340" s="63">
        <v>5435.1</v>
      </c>
      <c r="L340" s="63">
        <v>6182.55</v>
      </c>
      <c r="M340" s="63">
        <v>6924.15</v>
      </c>
      <c r="N340" s="63">
        <v>0</v>
      </c>
      <c r="O340" s="63">
        <v>0</v>
      </c>
      <c r="P340" s="63">
        <v>0</v>
      </c>
      <c r="Q340" s="63">
        <v>0</v>
      </c>
    </row>
    <row r="341" spans="1:17" x14ac:dyDescent="0.25">
      <c r="A341" s="55" t="s">
        <v>875</v>
      </c>
      <c r="B341" s="60" t="s">
        <v>142</v>
      </c>
      <c r="C341" s="61" t="s">
        <v>876</v>
      </c>
      <c r="D341" s="62" t="s">
        <v>138</v>
      </c>
      <c r="E341" s="60">
        <v>5</v>
      </c>
      <c r="F341" s="60">
        <v>31.5</v>
      </c>
      <c r="G341" s="60">
        <v>958</v>
      </c>
      <c r="H341" s="60">
        <v>6</v>
      </c>
      <c r="I341" s="60">
        <v>7</v>
      </c>
      <c r="J341" s="63">
        <v>95033.600000000006</v>
      </c>
      <c r="K341" s="63">
        <v>113676.28</v>
      </c>
      <c r="L341" s="63">
        <v>126676.34</v>
      </c>
      <c r="M341" s="63">
        <v>142943.18</v>
      </c>
      <c r="N341" s="63">
        <v>0</v>
      </c>
      <c r="O341" s="63">
        <v>81776.3</v>
      </c>
      <c r="P341" s="63">
        <v>44358.34</v>
      </c>
      <c r="Q341" s="63">
        <v>0</v>
      </c>
    </row>
    <row r="342" spans="1:17" ht="30" x14ac:dyDescent="0.25">
      <c r="A342" s="55" t="s">
        <v>877</v>
      </c>
      <c r="B342" s="60" t="s">
        <v>142</v>
      </c>
      <c r="C342" s="61" t="s">
        <v>878</v>
      </c>
      <c r="D342" s="62" t="s">
        <v>879</v>
      </c>
      <c r="E342" s="60">
        <v>4</v>
      </c>
      <c r="F342" s="60">
        <v>31.5</v>
      </c>
      <c r="G342" s="60">
        <v>631</v>
      </c>
      <c r="H342" s="60">
        <v>2</v>
      </c>
      <c r="I342" s="60">
        <v>2</v>
      </c>
      <c r="J342" s="63">
        <v>62595.199999999997</v>
      </c>
      <c r="K342" s="63">
        <v>74874.460000000006</v>
      </c>
      <c r="L342" s="63">
        <v>83437.13</v>
      </c>
      <c r="M342" s="63">
        <v>94151.51</v>
      </c>
      <c r="N342" s="63">
        <v>0</v>
      </c>
      <c r="O342" s="63">
        <v>9825.6299999999992</v>
      </c>
      <c r="P342" s="63">
        <v>13652.43</v>
      </c>
      <c r="Q342" s="63">
        <v>0</v>
      </c>
    </row>
    <row r="343" spans="1:17" x14ac:dyDescent="0.25">
      <c r="A343" s="55" t="s">
        <v>880</v>
      </c>
      <c r="B343" s="60" t="s">
        <v>142</v>
      </c>
      <c r="C343" s="61" t="s">
        <v>881</v>
      </c>
      <c r="D343" s="62" t="s">
        <v>138</v>
      </c>
      <c r="E343" s="60">
        <v>4</v>
      </c>
      <c r="F343" s="60">
        <v>31.5</v>
      </c>
      <c r="G343" s="60">
        <v>960</v>
      </c>
      <c r="H343" s="60">
        <v>5</v>
      </c>
      <c r="I343" s="60">
        <v>5</v>
      </c>
      <c r="J343" s="63">
        <v>95232</v>
      </c>
      <c r="K343" s="63">
        <v>113913.60000000001</v>
      </c>
      <c r="L343" s="63">
        <v>126940.8</v>
      </c>
      <c r="M343" s="63">
        <v>143241.60000000001</v>
      </c>
      <c r="N343" s="63">
        <v>0</v>
      </c>
      <c r="O343" s="63">
        <v>40888.379999999997</v>
      </c>
      <c r="P343" s="63">
        <v>34649.68</v>
      </c>
      <c r="Q343" s="63">
        <v>0</v>
      </c>
    </row>
    <row r="344" spans="1:17" x14ac:dyDescent="0.25">
      <c r="A344" s="55" t="s">
        <v>882</v>
      </c>
      <c r="B344" s="60" t="s">
        <v>142</v>
      </c>
      <c r="C344" s="61" t="s">
        <v>883</v>
      </c>
      <c r="D344" s="62" t="s">
        <v>138</v>
      </c>
      <c r="E344" s="60">
        <v>4</v>
      </c>
      <c r="F344" s="60">
        <v>31.5</v>
      </c>
      <c r="G344" s="60">
        <v>1320</v>
      </c>
      <c r="H344" s="60">
        <v>7</v>
      </c>
      <c r="I344" s="60">
        <v>12</v>
      </c>
      <c r="J344" s="63">
        <v>130944</v>
      </c>
      <c r="K344" s="63">
        <v>156631.20000000001</v>
      </c>
      <c r="L344" s="63">
        <v>174543.6</v>
      </c>
      <c r="M344" s="63">
        <v>196957.2</v>
      </c>
      <c r="N344" s="63">
        <v>0</v>
      </c>
      <c r="O344" s="63">
        <v>168361.51</v>
      </c>
      <c r="P344" s="63">
        <v>80648.240000000005</v>
      </c>
      <c r="Q344" s="63">
        <v>0</v>
      </c>
    </row>
    <row r="345" spans="1:17" x14ac:dyDescent="0.25">
      <c r="A345" s="55" t="s">
        <v>884</v>
      </c>
      <c r="B345" s="60" t="s">
        <v>142</v>
      </c>
      <c r="C345" s="61" t="s">
        <v>885</v>
      </c>
      <c r="D345" s="62" t="s">
        <v>138</v>
      </c>
      <c r="E345" s="60">
        <v>4</v>
      </c>
      <c r="F345" s="60">
        <v>31.5</v>
      </c>
      <c r="G345" s="60">
        <v>1210</v>
      </c>
      <c r="H345" s="60">
        <v>5</v>
      </c>
      <c r="I345" s="60">
        <v>7</v>
      </c>
      <c r="J345" s="63">
        <v>120032</v>
      </c>
      <c r="K345" s="63">
        <v>143578.6</v>
      </c>
      <c r="L345" s="63">
        <v>159998.29999999999</v>
      </c>
      <c r="M345" s="63">
        <v>180544.1</v>
      </c>
      <c r="N345" s="63">
        <v>0</v>
      </c>
      <c r="O345" s="63">
        <v>81776.3</v>
      </c>
      <c r="P345" s="63">
        <v>34649.68</v>
      </c>
      <c r="Q345" s="63">
        <v>0</v>
      </c>
    </row>
    <row r="346" spans="1:17" ht="30" x14ac:dyDescent="0.25">
      <c r="A346" s="55" t="s">
        <v>886</v>
      </c>
      <c r="B346" s="60" t="s">
        <v>142</v>
      </c>
      <c r="C346" s="61" t="s">
        <v>887</v>
      </c>
      <c r="D346" s="62" t="s">
        <v>888</v>
      </c>
      <c r="E346" s="60">
        <v>2</v>
      </c>
      <c r="F346" s="60">
        <v>31.5</v>
      </c>
      <c r="G346" s="60">
        <v>960</v>
      </c>
      <c r="H346" s="60">
        <v>5</v>
      </c>
      <c r="I346" s="60">
        <v>3</v>
      </c>
      <c r="J346" s="63">
        <v>95232</v>
      </c>
      <c r="K346" s="63">
        <v>113913.60000000001</v>
      </c>
      <c r="L346" s="63">
        <v>126940.8</v>
      </c>
      <c r="M346" s="63">
        <v>143241.60000000001</v>
      </c>
      <c r="N346" s="63">
        <v>0</v>
      </c>
      <c r="O346" s="63">
        <v>18819.669999999998</v>
      </c>
      <c r="P346" s="63">
        <v>34649.68</v>
      </c>
      <c r="Q346" s="63">
        <v>0</v>
      </c>
    </row>
    <row r="347" spans="1:17" ht="30" x14ac:dyDescent="0.25">
      <c r="A347" s="55" t="s">
        <v>889</v>
      </c>
      <c r="B347" s="60" t="s">
        <v>142</v>
      </c>
      <c r="C347" s="61" t="s">
        <v>890</v>
      </c>
      <c r="D347" s="62" t="s">
        <v>891</v>
      </c>
      <c r="E347" s="60">
        <v>2</v>
      </c>
      <c r="F347" s="60">
        <v>31.5</v>
      </c>
      <c r="G347" s="60">
        <v>776</v>
      </c>
      <c r="H347" s="60">
        <v>5</v>
      </c>
      <c r="I347" s="60">
        <v>5</v>
      </c>
      <c r="J347" s="63">
        <v>76979.199999999997</v>
      </c>
      <c r="K347" s="63">
        <v>92080.16</v>
      </c>
      <c r="L347" s="63">
        <v>102610.48</v>
      </c>
      <c r="M347" s="63">
        <v>115786.96</v>
      </c>
      <c r="N347" s="63">
        <v>0</v>
      </c>
      <c r="O347" s="63">
        <v>40888.379999999997</v>
      </c>
      <c r="P347" s="63">
        <v>34649.68</v>
      </c>
      <c r="Q347" s="63">
        <v>0</v>
      </c>
    </row>
    <row r="348" spans="1:17" x14ac:dyDescent="0.25">
      <c r="A348" s="55" t="s">
        <v>892</v>
      </c>
      <c r="B348" s="60" t="s">
        <v>142</v>
      </c>
      <c r="C348" s="61" t="s">
        <v>893</v>
      </c>
      <c r="D348" s="62" t="s">
        <v>138</v>
      </c>
      <c r="E348" s="60">
        <v>1</v>
      </c>
      <c r="F348" s="60">
        <v>31.5</v>
      </c>
      <c r="G348" s="60">
        <v>146</v>
      </c>
      <c r="H348" s="60">
        <v>5</v>
      </c>
      <c r="I348" s="60">
        <v>3</v>
      </c>
      <c r="J348" s="63">
        <v>14483.2</v>
      </c>
      <c r="K348" s="63">
        <v>17324.36</v>
      </c>
      <c r="L348" s="63">
        <v>19305.580000000002</v>
      </c>
      <c r="M348" s="63">
        <v>21784.66</v>
      </c>
      <c r="N348" s="63">
        <v>0</v>
      </c>
      <c r="O348" s="63">
        <v>18819.669999999998</v>
      </c>
      <c r="P348" s="63">
        <v>34649.68</v>
      </c>
      <c r="Q348" s="63">
        <v>0</v>
      </c>
    </row>
    <row r="349" spans="1:17" ht="30" x14ac:dyDescent="0.25">
      <c r="A349" s="55" t="s">
        <v>894</v>
      </c>
      <c r="B349" s="60" t="s">
        <v>142</v>
      </c>
      <c r="C349" s="61" t="s">
        <v>895</v>
      </c>
      <c r="D349" s="62" t="s">
        <v>138</v>
      </c>
      <c r="E349" s="60">
        <v>1</v>
      </c>
      <c r="F349" s="60">
        <v>31.5</v>
      </c>
      <c r="G349" s="60">
        <v>88.7</v>
      </c>
      <c r="H349" s="60">
        <v>1</v>
      </c>
      <c r="I349" s="60">
        <v>190</v>
      </c>
      <c r="J349" s="63">
        <v>8799.0400000000009</v>
      </c>
      <c r="K349" s="63">
        <v>10525.142</v>
      </c>
      <c r="L349" s="63">
        <v>11728.800999999999</v>
      </c>
      <c r="M349" s="63">
        <v>13234.927</v>
      </c>
      <c r="N349" s="63">
        <v>0</v>
      </c>
      <c r="O349" s="63">
        <v>25022.07</v>
      </c>
      <c r="P349" s="63">
        <v>9563.94</v>
      </c>
      <c r="Q349" s="63">
        <v>0</v>
      </c>
    </row>
    <row r="350" spans="1:17" ht="30" x14ac:dyDescent="0.25">
      <c r="A350" s="55" t="s">
        <v>896</v>
      </c>
      <c r="B350" s="60" t="s">
        <v>135</v>
      </c>
      <c r="C350" s="61" t="s">
        <v>897</v>
      </c>
      <c r="D350" s="62" t="s">
        <v>898</v>
      </c>
      <c r="E350" s="60">
        <v>30</v>
      </c>
      <c r="F350" s="60">
        <v>30</v>
      </c>
      <c r="G350" s="60">
        <v>0</v>
      </c>
      <c r="H350" s="60">
        <v>0</v>
      </c>
      <c r="I350" s="60">
        <v>0</v>
      </c>
      <c r="J350" s="63">
        <v>0</v>
      </c>
      <c r="K350" s="63">
        <v>0</v>
      </c>
      <c r="L350" s="63">
        <v>0</v>
      </c>
      <c r="M350" s="63">
        <v>0</v>
      </c>
      <c r="N350" s="63">
        <v>82555.06</v>
      </c>
      <c r="O350" s="63">
        <v>0</v>
      </c>
      <c r="P350" s="63">
        <v>0</v>
      </c>
      <c r="Q350" s="63">
        <v>0</v>
      </c>
    </row>
    <row r="351" spans="1:17" ht="150" x14ac:dyDescent="0.25">
      <c r="A351" s="55" t="s">
        <v>33</v>
      </c>
      <c r="B351" s="60" t="s">
        <v>135</v>
      </c>
      <c r="C351" s="61" t="s">
        <v>899</v>
      </c>
      <c r="D351" s="62" t="s">
        <v>900</v>
      </c>
      <c r="E351" s="60" t="s">
        <v>138</v>
      </c>
      <c r="F351" s="60">
        <v>31</v>
      </c>
      <c r="G351" s="60">
        <v>0</v>
      </c>
      <c r="H351" s="60">
        <v>6</v>
      </c>
      <c r="I351" s="60" t="s">
        <v>173</v>
      </c>
      <c r="J351" s="63">
        <v>0</v>
      </c>
      <c r="K351" s="63">
        <v>0</v>
      </c>
      <c r="L351" s="63">
        <v>0</v>
      </c>
      <c r="M351" s="63">
        <v>0</v>
      </c>
      <c r="N351" s="63">
        <v>69292.11</v>
      </c>
      <c r="O351" s="63">
        <v>0</v>
      </c>
      <c r="P351" s="63">
        <v>44358.34</v>
      </c>
      <c r="Q351" s="63">
        <v>0</v>
      </c>
    </row>
    <row r="352" spans="1:17" ht="30" x14ac:dyDescent="0.25">
      <c r="A352" s="55" t="s">
        <v>901</v>
      </c>
      <c r="B352" s="60" t="s">
        <v>142</v>
      </c>
      <c r="C352" s="61" t="s">
        <v>902</v>
      </c>
      <c r="D352" s="62" t="s">
        <v>138</v>
      </c>
      <c r="E352" s="60">
        <v>1</v>
      </c>
      <c r="F352" s="60">
        <v>31.5</v>
      </c>
      <c r="G352" s="60">
        <v>385</v>
      </c>
      <c r="H352" s="60">
        <v>4</v>
      </c>
      <c r="I352" s="60">
        <v>68</v>
      </c>
      <c r="J352" s="63">
        <v>38192</v>
      </c>
      <c r="K352" s="63">
        <v>45684.1</v>
      </c>
      <c r="L352" s="63">
        <v>50908.55</v>
      </c>
      <c r="M352" s="63">
        <v>57445.85</v>
      </c>
      <c r="N352" s="63">
        <v>0</v>
      </c>
      <c r="O352" s="63">
        <v>25590.76</v>
      </c>
      <c r="P352" s="63">
        <v>26581.23</v>
      </c>
      <c r="Q352" s="63">
        <v>0</v>
      </c>
    </row>
    <row r="353" spans="1:17" ht="30" x14ac:dyDescent="0.25">
      <c r="A353" s="55" t="s">
        <v>903</v>
      </c>
      <c r="B353" s="60" t="s">
        <v>142</v>
      </c>
      <c r="C353" s="61" t="s">
        <v>904</v>
      </c>
      <c r="D353" s="62" t="s">
        <v>138</v>
      </c>
      <c r="E353" s="60">
        <v>1</v>
      </c>
      <c r="F353" s="60">
        <v>31.5</v>
      </c>
      <c r="G353" s="60">
        <v>256</v>
      </c>
      <c r="H353" s="60">
        <v>4</v>
      </c>
      <c r="I353" s="60">
        <v>69</v>
      </c>
      <c r="J353" s="63">
        <v>25395.200000000001</v>
      </c>
      <c r="K353" s="63">
        <v>30376.959999999999</v>
      </c>
      <c r="L353" s="63">
        <v>33850.879999999997</v>
      </c>
      <c r="M353" s="63">
        <v>38197.760000000002</v>
      </c>
      <c r="N353" s="63">
        <v>0</v>
      </c>
      <c r="O353" s="63">
        <v>36571.79</v>
      </c>
      <c r="P353" s="63">
        <v>26581.23</v>
      </c>
      <c r="Q353" s="63">
        <v>0</v>
      </c>
    </row>
    <row r="354" spans="1:17" x14ac:dyDescent="0.25">
      <c r="A354" s="55" t="s">
        <v>905</v>
      </c>
      <c r="B354" s="60" t="s">
        <v>142</v>
      </c>
      <c r="C354" s="61" t="s">
        <v>906</v>
      </c>
      <c r="D354" s="62" t="s">
        <v>138</v>
      </c>
      <c r="E354" s="60">
        <v>1</v>
      </c>
      <c r="F354" s="60">
        <v>31.5</v>
      </c>
      <c r="G354" s="60">
        <v>440</v>
      </c>
      <c r="H354" s="60">
        <v>3</v>
      </c>
      <c r="I354" s="60">
        <v>68</v>
      </c>
      <c r="J354" s="63">
        <v>43648</v>
      </c>
      <c r="K354" s="63">
        <v>52210.400000000001</v>
      </c>
      <c r="L354" s="63">
        <v>58181.2</v>
      </c>
      <c r="M354" s="63">
        <v>65652.399999999994</v>
      </c>
      <c r="N354" s="63">
        <v>0</v>
      </c>
      <c r="O354" s="63">
        <v>25590.76</v>
      </c>
      <c r="P354" s="63">
        <v>19284.66</v>
      </c>
      <c r="Q354" s="63">
        <v>0</v>
      </c>
    </row>
    <row r="355" spans="1:17" x14ac:dyDescent="0.25">
      <c r="A355" s="55" t="s">
        <v>907</v>
      </c>
      <c r="B355" s="60" t="s">
        <v>142</v>
      </c>
      <c r="C355" s="61" t="s">
        <v>908</v>
      </c>
      <c r="D355" s="62" t="s">
        <v>138</v>
      </c>
      <c r="E355" s="60">
        <v>1</v>
      </c>
      <c r="F355" s="60">
        <v>31.5</v>
      </c>
      <c r="G355" s="60">
        <v>440</v>
      </c>
      <c r="H355" s="60">
        <v>4</v>
      </c>
      <c r="I355" s="60">
        <v>69</v>
      </c>
      <c r="J355" s="63">
        <v>43648</v>
      </c>
      <c r="K355" s="63">
        <v>52210.400000000001</v>
      </c>
      <c r="L355" s="63">
        <v>58181.2</v>
      </c>
      <c r="M355" s="63">
        <v>65652.399999999994</v>
      </c>
      <c r="N355" s="63">
        <v>0</v>
      </c>
      <c r="O355" s="63">
        <v>36571.79</v>
      </c>
      <c r="P355" s="63">
        <v>26581.23</v>
      </c>
      <c r="Q355" s="63">
        <v>0</v>
      </c>
    </row>
    <row r="356" spans="1:17" x14ac:dyDescent="0.25">
      <c r="A356" s="55" t="s">
        <v>909</v>
      </c>
      <c r="B356" s="60" t="s">
        <v>142</v>
      </c>
      <c r="C356" s="61" t="s">
        <v>910</v>
      </c>
      <c r="D356" s="62" t="s">
        <v>138</v>
      </c>
      <c r="E356" s="60">
        <v>1</v>
      </c>
      <c r="F356" s="60">
        <v>31.5</v>
      </c>
      <c r="G356" s="60">
        <v>528</v>
      </c>
      <c r="H356" s="60">
        <v>4</v>
      </c>
      <c r="I356" s="60">
        <v>70</v>
      </c>
      <c r="J356" s="63">
        <v>52377.599999999999</v>
      </c>
      <c r="K356" s="63">
        <v>62652.480000000003</v>
      </c>
      <c r="L356" s="63">
        <v>69817.440000000002</v>
      </c>
      <c r="M356" s="63">
        <v>78782.880000000005</v>
      </c>
      <c r="N356" s="63">
        <v>0</v>
      </c>
      <c r="O356" s="63">
        <v>51181.760000000002</v>
      </c>
      <c r="P356" s="63">
        <v>26581.23</v>
      </c>
      <c r="Q356" s="63">
        <v>0</v>
      </c>
    </row>
    <row r="357" spans="1:17" x14ac:dyDescent="0.25">
      <c r="A357" s="55" t="s">
        <v>911</v>
      </c>
      <c r="B357" s="60" t="s">
        <v>142</v>
      </c>
      <c r="C357" s="61" t="s">
        <v>912</v>
      </c>
      <c r="D357" s="62" t="s">
        <v>138</v>
      </c>
      <c r="E357" s="60">
        <v>1</v>
      </c>
      <c r="F357" s="60">
        <v>31.5</v>
      </c>
      <c r="G357" s="60">
        <v>737</v>
      </c>
      <c r="H357" s="60">
        <v>5</v>
      </c>
      <c r="I357" s="60">
        <v>71</v>
      </c>
      <c r="J357" s="63">
        <v>73110.399999999994</v>
      </c>
      <c r="K357" s="63">
        <v>87452.42</v>
      </c>
      <c r="L357" s="63">
        <v>97453.51</v>
      </c>
      <c r="M357" s="63">
        <v>109967.77</v>
      </c>
      <c r="N357" s="63">
        <v>0</v>
      </c>
      <c r="O357" s="63">
        <v>73123.34</v>
      </c>
      <c r="P357" s="63">
        <v>34649.68</v>
      </c>
      <c r="Q357" s="63">
        <v>0</v>
      </c>
    </row>
    <row r="358" spans="1:17" x14ac:dyDescent="0.25">
      <c r="A358" s="55" t="s">
        <v>913</v>
      </c>
      <c r="B358" s="60" t="s">
        <v>142</v>
      </c>
      <c r="C358" s="61" t="s">
        <v>914</v>
      </c>
      <c r="D358" s="62" t="s">
        <v>138</v>
      </c>
      <c r="E358" s="60">
        <v>1</v>
      </c>
      <c r="F358" s="60">
        <v>31.5</v>
      </c>
      <c r="G358" s="60">
        <v>797</v>
      </c>
      <c r="H358" s="60">
        <v>4</v>
      </c>
      <c r="I358" s="60">
        <v>70</v>
      </c>
      <c r="J358" s="63">
        <v>79062.399999999994</v>
      </c>
      <c r="K358" s="63">
        <v>94572.02</v>
      </c>
      <c r="L358" s="63">
        <v>105387.31</v>
      </c>
      <c r="M358" s="63">
        <v>118920.37</v>
      </c>
      <c r="N358" s="63">
        <v>0</v>
      </c>
      <c r="O358" s="63">
        <v>51181.760000000002</v>
      </c>
      <c r="P358" s="63">
        <v>26581.23</v>
      </c>
      <c r="Q358" s="63">
        <v>0</v>
      </c>
    </row>
    <row r="359" spans="1:17" x14ac:dyDescent="0.25">
      <c r="A359" s="55" t="s">
        <v>915</v>
      </c>
      <c r="B359" s="60" t="s">
        <v>142</v>
      </c>
      <c r="C359" s="61" t="s">
        <v>916</v>
      </c>
      <c r="D359" s="62" t="s">
        <v>138</v>
      </c>
      <c r="E359" s="60">
        <v>1</v>
      </c>
      <c r="F359" s="60">
        <v>31.5</v>
      </c>
      <c r="G359" s="60">
        <v>440</v>
      </c>
      <c r="H359" s="60">
        <v>4</v>
      </c>
      <c r="I359" s="60">
        <v>70</v>
      </c>
      <c r="J359" s="63">
        <v>43648</v>
      </c>
      <c r="K359" s="63">
        <v>52210.400000000001</v>
      </c>
      <c r="L359" s="63">
        <v>58181.2</v>
      </c>
      <c r="M359" s="63">
        <v>65652.399999999994</v>
      </c>
      <c r="N359" s="63">
        <v>0</v>
      </c>
      <c r="O359" s="63">
        <v>51181.760000000002</v>
      </c>
      <c r="P359" s="63">
        <v>26581.23</v>
      </c>
      <c r="Q359" s="63">
        <v>0</v>
      </c>
    </row>
    <row r="360" spans="1:17" x14ac:dyDescent="0.25">
      <c r="A360" s="55" t="s">
        <v>917</v>
      </c>
      <c r="B360" s="60" t="s">
        <v>142</v>
      </c>
      <c r="C360" s="61" t="s">
        <v>918</v>
      </c>
      <c r="D360" s="62" t="s">
        <v>138</v>
      </c>
      <c r="E360" s="60">
        <v>1</v>
      </c>
      <c r="F360" s="60">
        <v>31.5</v>
      </c>
      <c r="G360" s="60">
        <v>554</v>
      </c>
      <c r="H360" s="60">
        <v>5</v>
      </c>
      <c r="I360" s="60">
        <v>71</v>
      </c>
      <c r="J360" s="63">
        <v>54956.800000000003</v>
      </c>
      <c r="K360" s="63">
        <v>65737.64</v>
      </c>
      <c r="L360" s="63">
        <v>73255.42</v>
      </c>
      <c r="M360" s="63">
        <v>82662.34</v>
      </c>
      <c r="N360" s="63">
        <v>0</v>
      </c>
      <c r="O360" s="63">
        <v>73123.34</v>
      </c>
      <c r="P360" s="63">
        <v>34649.68</v>
      </c>
      <c r="Q360" s="63">
        <v>0</v>
      </c>
    </row>
    <row r="361" spans="1:17" x14ac:dyDescent="0.25">
      <c r="A361" s="55" t="s">
        <v>919</v>
      </c>
      <c r="B361" s="60" t="s">
        <v>142</v>
      </c>
      <c r="C361" s="61" t="s">
        <v>920</v>
      </c>
      <c r="D361" s="62" t="s">
        <v>138</v>
      </c>
      <c r="E361" s="60">
        <v>2</v>
      </c>
      <c r="F361" s="60">
        <v>31.5</v>
      </c>
      <c r="G361" s="60">
        <v>1106</v>
      </c>
      <c r="H361" s="60">
        <v>7</v>
      </c>
      <c r="I361" s="60">
        <v>73</v>
      </c>
      <c r="J361" s="63">
        <v>109715.2</v>
      </c>
      <c r="K361" s="63">
        <v>131237.96</v>
      </c>
      <c r="L361" s="63">
        <v>146246.38</v>
      </c>
      <c r="M361" s="63">
        <v>165026.26</v>
      </c>
      <c r="N361" s="63">
        <v>0</v>
      </c>
      <c r="O361" s="63">
        <v>134903.96</v>
      </c>
      <c r="P361" s="63">
        <v>80648.240000000005</v>
      </c>
      <c r="Q361" s="63">
        <v>0</v>
      </c>
    </row>
    <row r="362" spans="1:17" ht="30" x14ac:dyDescent="0.25">
      <c r="A362" s="55" t="s">
        <v>921</v>
      </c>
      <c r="B362" s="60" t="s">
        <v>142</v>
      </c>
      <c r="C362" s="61" t="s">
        <v>922</v>
      </c>
      <c r="D362" s="62" t="s">
        <v>138</v>
      </c>
      <c r="E362" s="60">
        <v>1</v>
      </c>
      <c r="F362" s="60">
        <v>31.5</v>
      </c>
      <c r="G362" s="60">
        <v>203</v>
      </c>
      <c r="H362" s="60">
        <v>4</v>
      </c>
      <c r="I362" s="60">
        <v>68</v>
      </c>
      <c r="J362" s="63">
        <v>20137.599999999999</v>
      </c>
      <c r="K362" s="63">
        <v>24087.98</v>
      </c>
      <c r="L362" s="63">
        <v>26842.69</v>
      </c>
      <c r="M362" s="63">
        <v>30289.63</v>
      </c>
      <c r="N362" s="63">
        <v>0</v>
      </c>
      <c r="O362" s="63">
        <v>25590.76</v>
      </c>
      <c r="P362" s="63">
        <v>26581.23</v>
      </c>
      <c r="Q362" s="63">
        <v>0</v>
      </c>
    </row>
    <row r="363" spans="1:17" ht="30" x14ac:dyDescent="0.25">
      <c r="A363" s="55" t="s">
        <v>923</v>
      </c>
      <c r="B363" s="60" t="s">
        <v>142</v>
      </c>
      <c r="C363" s="61" t="s">
        <v>924</v>
      </c>
      <c r="D363" s="62" t="s">
        <v>138</v>
      </c>
      <c r="E363" s="60">
        <v>1</v>
      </c>
      <c r="F363" s="60">
        <v>31.5</v>
      </c>
      <c r="G363" s="60">
        <v>462</v>
      </c>
      <c r="H363" s="60">
        <v>4</v>
      </c>
      <c r="I363" s="60">
        <v>68</v>
      </c>
      <c r="J363" s="63">
        <v>45830.400000000001</v>
      </c>
      <c r="K363" s="63">
        <v>54820.92</v>
      </c>
      <c r="L363" s="63">
        <v>61090.26</v>
      </c>
      <c r="M363" s="63">
        <v>68935.02</v>
      </c>
      <c r="N363" s="63">
        <v>0</v>
      </c>
      <c r="O363" s="63">
        <v>25590.76</v>
      </c>
      <c r="P363" s="63">
        <v>26581.23</v>
      </c>
      <c r="Q363" s="63">
        <v>0</v>
      </c>
    </row>
    <row r="364" spans="1:17" x14ac:dyDescent="0.25">
      <c r="A364" s="55" t="s">
        <v>925</v>
      </c>
      <c r="B364" s="60" t="s">
        <v>142</v>
      </c>
      <c r="C364" s="61" t="s">
        <v>926</v>
      </c>
      <c r="D364" s="62" t="s">
        <v>138</v>
      </c>
      <c r="E364" s="60">
        <v>1</v>
      </c>
      <c r="F364" s="60">
        <v>31.5</v>
      </c>
      <c r="G364" s="60">
        <v>300</v>
      </c>
      <c r="H364" s="60">
        <v>4</v>
      </c>
      <c r="I364" s="60">
        <v>69</v>
      </c>
      <c r="J364" s="63">
        <v>29760</v>
      </c>
      <c r="K364" s="63">
        <v>35598</v>
      </c>
      <c r="L364" s="63">
        <v>39669</v>
      </c>
      <c r="M364" s="63">
        <v>44763</v>
      </c>
      <c r="N364" s="63">
        <v>0</v>
      </c>
      <c r="O364" s="63">
        <v>36571.79</v>
      </c>
      <c r="P364" s="63">
        <v>26581.23</v>
      </c>
      <c r="Q364" s="63">
        <v>0</v>
      </c>
    </row>
    <row r="365" spans="1:17" x14ac:dyDescent="0.25">
      <c r="A365" s="55" t="s">
        <v>927</v>
      </c>
      <c r="B365" s="60" t="s">
        <v>142</v>
      </c>
      <c r="C365" s="61" t="s">
        <v>928</v>
      </c>
      <c r="D365" s="62" t="s">
        <v>138</v>
      </c>
      <c r="E365" s="60">
        <v>1</v>
      </c>
      <c r="F365" s="60">
        <v>31.5</v>
      </c>
      <c r="G365" s="60">
        <v>250</v>
      </c>
      <c r="H365" s="60">
        <v>4</v>
      </c>
      <c r="I365" s="60">
        <v>67</v>
      </c>
      <c r="J365" s="63">
        <v>24800</v>
      </c>
      <c r="K365" s="63">
        <v>29665</v>
      </c>
      <c r="L365" s="63">
        <v>33057.5</v>
      </c>
      <c r="M365" s="63">
        <v>37302.5</v>
      </c>
      <c r="N365" s="63">
        <v>0</v>
      </c>
      <c r="O365" s="63">
        <v>16828.12</v>
      </c>
      <c r="P365" s="63">
        <v>26581.23</v>
      </c>
      <c r="Q365" s="63">
        <v>0</v>
      </c>
    </row>
    <row r="366" spans="1:17" x14ac:dyDescent="0.25">
      <c r="A366" s="55" t="s">
        <v>929</v>
      </c>
      <c r="B366" s="60" t="s">
        <v>142</v>
      </c>
      <c r="C366" s="61" t="s">
        <v>930</v>
      </c>
      <c r="D366" s="62" t="s">
        <v>138</v>
      </c>
      <c r="E366" s="60">
        <v>1</v>
      </c>
      <c r="F366" s="60">
        <v>31.5</v>
      </c>
      <c r="G366" s="60">
        <v>263</v>
      </c>
      <c r="H366" s="60">
        <v>4</v>
      </c>
      <c r="I366" s="60">
        <v>68</v>
      </c>
      <c r="J366" s="63">
        <v>26089.599999999999</v>
      </c>
      <c r="K366" s="63">
        <v>31207.58</v>
      </c>
      <c r="L366" s="63">
        <v>34776.49</v>
      </c>
      <c r="M366" s="63">
        <v>39242.230000000003</v>
      </c>
      <c r="N366" s="63">
        <v>0</v>
      </c>
      <c r="O366" s="63">
        <v>25590.76</v>
      </c>
      <c r="P366" s="63">
        <v>26581.23</v>
      </c>
      <c r="Q366" s="63">
        <v>0</v>
      </c>
    </row>
    <row r="367" spans="1:17" ht="30" x14ac:dyDescent="0.25">
      <c r="A367" s="55" t="s">
        <v>931</v>
      </c>
      <c r="B367" s="60" t="s">
        <v>142</v>
      </c>
      <c r="C367" s="61" t="s">
        <v>932</v>
      </c>
      <c r="D367" s="62" t="s">
        <v>138</v>
      </c>
      <c r="E367" s="60">
        <v>3</v>
      </c>
      <c r="F367" s="60">
        <v>31.5</v>
      </c>
      <c r="G367" s="60">
        <v>700</v>
      </c>
      <c r="H367" s="60">
        <v>5</v>
      </c>
      <c r="I367" s="60">
        <v>71</v>
      </c>
      <c r="J367" s="63">
        <v>69440</v>
      </c>
      <c r="K367" s="63">
        <v>83062</v>
      </c>
      <c r="L367" s="63">
        <v>92561</v>
      </c>
      <c r="M367" s="63">
        <v>104447</v>
      </c>
      <c r="N367" s="63">
        <v>0</v>
      </c>
      <c r="O367" s="63">
        <v>73123.34</v>
      </c>
      <c r="P367" s="63">
        <v>34649.68</v>
      </c>
      <c r="Q367" s="63">
        <v>0</v>
      </c>
    </row>
    <row r="368" spans="1:17" x14ac:dyDescent="0.25">
      <c r="A368" s="55" t="s">
        <v>933</v>
      </c>
      <c r="B368" s="60" t="s">
        <v>142</v>
      </c>
      <c r="C368" s="61" t="s">
        <v>934</v>
      </c>
      <c r="D368" s="62" t="s">
        <v>138</v>
      </c>
      <c r="E368" s="60">
        <v>2</v>
      </c>
      <c r="F368" s="60">
        <v>31.5</v>
      </c>
      <c r="G368" s="60">
        <v>450</v>
      </c>
      <c r="H368" s="60">
        <v>4</v>
      </c>
      <c r="I368" s="60">
        <v>69</v>
      </c>
      <c r="J368" s="63">
        <v>44640</v>
      </c>
      <c r="K368" s="63">
        <v>53397</v>
      </c>
      <c r="L368" s="63">
        <v>59503.5</v>
      </c>
      <c r="M368" s="63">
        <v>67144.5</v>
      </c>
      <c r="N368" s="63">
        <v>0</v>
      </c>
      <c r="O368" s="63">
        <v>36571.79</v>
      </c>
      <c r="P368" s="63">
        <v>26581.23</v>
      </c>
      <c r="Q368" s="63">
        <v>0</v>
      </c>
    </row>
    <row r="369" spans="1:17" x14ac:dyDescent="0.25">
      <c r="A369" s="55" t="s">
        <v>935</v>
      </c>
      <c r="B369" s="60" t="s">
        <v>142</v>
      </c>
      <c r="C369" s="61" t="s">
        <v>936</v>
      </c>
      <c r="D369" s="62" t="s">
        <v>138</v>
      </c>
      <c r="E369" s="60">
        <v>3</v>
      </c>
      <c r="F369" s="60">
        <v>31.5</v>
      </c>
      <c r="G369" s="60">
        <v>550</v>
      </c>
      <c r="H369" s="60">
        <v>5</v>
      </c>
      <c r="I369" s="60">
        <v>71</v>
      </c>
      <c r="J369" s="63">
        <v>54560</v>
      </c>
      <c r="K369" s="63">
        <v>65263</v>
      </c>
      <c r="L369" s="63">
        <v>72726.5</v>
      </c>
      <c r="M369" s="63">
        <v>82065.5</v>
      </c>
      <c r="N369" s="63">
        <v>0</v>
      </c>
      <c r="O369" s="63">
        <v>73123.34</v>
      </c>
      <c r="P369" s="63">
        <v>34649.68</v>
      </c>
      <c r="Q369" s="63">
        <v>0</v>
      </c>
    </row>
    <row r="370" spans="1:17" x14ac:dyDescent="0.25">
      <c r="A370" s="55" t="s">
        <v>937</v>
      </c>
      <c r="B370" s="60" t="s">
        <v>142</v>
      </c>
      <c r="C370" s="61" t="s">
        <v>938</v>
      </c>
      <c r="D370" s="62" t="s">
        <v>138</v>
      </c>
      <c r="E370" s="60">
        <v>2</v>
      </c>
      <c r="F370" s="60">
        <v>31.5</v>
      </c>
      <c r="G370" s="60">
        <v>355</v>
      </c>
      <c r="H370" s="60">
        <v>5</v>
      </c>
      <c r="I370" s="60">
        <v>71</v>
      </c>
      <c r="J370" s="63">
        <v>35216</v>
      </c>
      <c r="K370" s="63">
        <v>42124.3</v>
      </c>
      <c r="L370" s="63">
        <v>46941.65</v>
      </c>
      <c r="M370" s="63">
        <v>52969.55</v>
      </c>
      <c r="N370" s="63">
        <v>0</v>
      </c>
      <c r="O370" s="63">
        <v>73123.34</v>
      </c>
      <c r="P370" s="63">
        <v>34649.68</v>
      </c>
      <c r="Q370" s="63">
        <v>0</v>
      </c>
    </row>
    <row r="371" spans="1:17" x14ac:dyDescent="0.25">
      <c r="A371" s="55" t="s">
        <v>939</v>
      </c>
      <c r="B371" s="60" t="s">
        <v>142</v>
      </c>
      <c r="C371" s="61" t="s">
        <v>940</v>
      </c>
      <c r="D371" s="62" t="s">
        <v>138</v>
      </c>
      <c r="E371" s="60">
        <v>2</v>
      </c>
      <c r="F371" s="60">
        <v>31.5</v>
      </c>
      <c r="G371" s="60">
        <v>289</v>
      </c>
      <c r="H371" s="60">
        <v>5</v>
      </c>
      <c r="I371" s="60">
        <v>70</v>
      </c>
      <c r="J371" s="63">
        <v>28668.799999999999</v>
      </c>
      <c r="K371" s="63">
        <v>34292.74</v>
      </c>
      <c r="L371" s="63">
        <v>38214.47</v>
      </c>
      <c r="M371" s="63">
        <v>43121.69</v>
      </c>
      <c r="N371" s="63">
        <v>0</v>
      </c>
      <c r="O371" s="63">
        <v>51181.760000000002</v>
      </c>
      <c r="P371" s="63">
        <v>34649.68</v>
      </c>
      <c r="Q371" s="63">
        <v>0</v>
      </c>
    </row>
    <row r="372" spans="1:17" ht="30" x14ac:dyDescent="0.25">
      <c r="A372" s="55" t="s">
        <v>941</v>
      </c>
      <c r="B372" s="60" t="s">
        <v>142</v>
      </c>
      <c r="C372" s="61" t="s">
        <v>942</v>
      </c>
      <c r="D372" s="62"/>
      <c r="E372" s="60">
        <v>1</v>
      </c>
      <c r="F372" s="60">
        <v>31.5</v>
      </c>
      <c r="G372" s="60">
        <v>250</v>
      </c>
      <c r="H372" s="60">
        <v>2</v>
      </c>
      <c r="I372" s="60">
        <v>68</v>
      </c>
      <c r="J372" s="63">
        <v>24800</v>
      </c>
      <c r="K372" s="63">
        <v>29665</v>
      </c>
      <c r="L372" s="63">
        <v>33057.5</v>
      </c>
      <c r="M372" s="63">
        <v>37302.5</v>
      </c>
      <c r="N372" s="63">
        <v>0</v>
      </c>
      <c r="O372" s="63">
        <v>25590.76</v>
      </c>
      <c r="P372" s="63">
        <v>13652.43</v>
      </c>
      <c r="Q372" s="63">
        <v>0</v>
      </c>
    </row>
    <row r="373" spans="1:17" x14ac:dyDescent="0.25">
      <c r="A373" s="55" t="s">
        <v>943</v>
      </c>
      <c r="B373" s="60" t="s">
        <v>142</v>
      </c>
      <c r="C373" s="61" t="s">
        <v>944</v>
      </c>
      <c r="D373" s="62" t="s">
        <v>138</v>
      </c>
      <c r="E373" s="60">
        <v>3</v>
      </c>
      <c r="F373" s="60">
        <v>31.5</v>
      </c>
      <c r="G373" s="60">
        <v>650</v>
      </c>
      <c r="H373" s="60">
        <v>5</v>
      </c>
      <c r="I373" s="60">
        <v>71</v>
      </c>
      <c r="J373" s="63">
        <v>64480</v>
      </c>
      <c r="K373" s="63">
        <v>77129</v>
      </c>
      <c r="L373" s="63">
        <v>85949.5</v>
      </c>
      <c r="M373" s="63">
        <v>96986.5</v>
      </c>
      <c r="N373" s="63">
        <v>0</v>
      </c>
      <c r="O373" s="63">
        <v>73123.34</v>
      </c>
      <c r="P373" s="63">
        <v>34649.68</v>
      </c>
      <c r="Q373" s="63">
        <v>0</v>
      </c>
    </row>
    <row r="374" spans="1:17" x14ac:dyDescent="0.25">
      <c r="A374" s="55" t="s">
        <v>945</v>
      </c>
      <c r="B374" s="60" t="s">
        <v>142</v>
      </c>
      <c r="C374" s="61" t="s">
        <v>946</v>
      </c>
      <c r="D374" s="62" t="s">
        <v>138</v>
      </c>
      <c r="E374" s="60">
        <v>2</v>
      </c>
      <c r="F374" s="60">
        <v>31.5</v>
      </c>
      <c r="G374" s="60">
        <v>449</v>
      </c>
      <c r="H374" s="60">
        <v>5</v>
      </c>
      <c r="I374" s="60">
        <v>68</v>
      </c>
      <c r="J374" s="63">
        <v>44540.800000000003</v>
      </c>
      <c r="K374" s="63">
        <v>53278.34</v>
      </c>
      <c r="L374" s="63">
        <v>59371.27</v>
      </c>
      <c r="M374" s="63">
        <v>66995.289999999994</v>
      </c>
      <c r="N374" s="63">
        <v>0</v>
      </c>
      <c r="O374" s="63">
        <v>25590.76</v>
      </c>
      <c r="P374" s="63">
        <v>34649.68</v>
      </c>
      <c r="Q374" s="63">
        <v>0</v>
      </c>
    </row>
    <row r="375" spans="1:17" x14ac:dyDescent="0.25">
      <c r="A375" s="55" t="s">
        <v>947</v>
      </c>
      <c r="B375" s="60" t="s">
        <v>142</v>
      </c>
      <c r="C375" s="61" t="s">
        <v>948</v>
      </c>
      <c r="D375" s="62" t="s">
        <v>138</v>
      </c>
      <c r="E375" s="60">
        <v>2</v>
      </c>
      <c r="F375" s="60">
        <v>31.5</v>
      </c>
      <c r="G375" s="60">
        <v>316</v>
      </c>
      <c r="H375" s="60">
        <v>4</v>
      </c>
      <c r="I375" s="60">
        <v>67</v>
      </c>
      <c r="J375" s="63">
        <v>31347.200000000001</v>
      </c>
      <c r="K375" s="63">
        <v>37496.559999999998</v>
      </c>
      <c r="L375" s="63">
        <v>41784.68</v>
      </c>
      <c r="M375" s="63">
        <v>47150.36</v>
      </c>
      <c r="N375" s="63">
        <v>0</v>
      </c>
      <c r="O375" s="63">
        <v>16828.12</v>
      </c>
      <c r="P375" s="63">
        <v>26581.23</v>
      </c>
      <c r="Q375" s="63">
        <v>0</v>
      </c>
    </row>
    <row r="376" spans="1:17" x14ac:dyDescent="0.25">
      <c r="A376" s="55" t="s">
        <v>949</v>
      </c>
      <c r="B376" s="60" t="s">
        <v>142</v>
      </c>
      <c r="C376" s="61" t="s">
        <v>950</v>
      </c>
      <c r="D376" s="62" t="s">
        <v>138</v>
      </c>
      <c r="E376" s="60">
        <v>1</v>
      </c>
      <c r="F376" s="60">
        <v>31.5</v>
      </c>
      <c r="G376" s="60">
        <v>203</v>
      </c>
      <c r="H376" s="60">
        <v>3</v>
      </c>
      <c r="I376" s="60">
        <v>67</v>
      </c>
      <c r="J376" s="63">
        <v>20137.599999999999</v>
      </c>
      <c r="K376" s="63">
        <v>24087.98</v>
      </c>
      <c r="L376" s="63">
        <v>26842.69</v>
      </c>
      <c r="M376" s="63">
        <v>30289.63</v>
      </c>
      <c r="N376" s="63">
        <v>0</v>
      </c>
      <c r="O376" s="63">
        <v>16828.12</v>
      </c>
      <c r="P376" s="63">
        <v>19284.66</v>
      </c>
      <c r="Q376" s="63">
        <v>0</v>
      </c>
    </row>
    <row r="377" spans="1:17" x14ac:dyDescent="0.25">
      <c r="A377" s="55" t="s">
        <v>951</v>
      </c>
      <c r="B377" s="60" t="s">
        <v>142</v>
      </c>
      <c r="C377" s="61" t="s">
        <v>952</v>
      </c>
      <c r="D377" s="62" t="s">
        <v>138</v>
      </c>
      <c r="E377" s="60">
        <v>5</v>
      </c>
      <c r="F377" s="60">
        <v>31.5</v>
      </c>
      <c r="G377" s="60">
        <v>1700</v>
      </c>
      <c r="H377" s="60">
        <v>6</v>
      </c>
      <c r="I377" s="60">
        <v>74</v>
      </c>
      <c r="J377" s="63">
        <v>168640</v>
      </c>
      <c r="K377" s="63">
        <v>201722</v>
      </c>
      <c r="L377" s="63">
        <v>224791</v>
      </c>
      <c r="M377" s="63">
        <v>253657</v>
      </c>
      <c r="N377" s="63">
        <v>0</v>
      </c>
      <c r="O377" s="63">
        <v>150546.81</v>
      </c>
      <c r="P377" s="63">
        <v>44358.34</v>
      </c>
      <c r="Q377" s="63">
        <v>0</v>
      </c>
    </row>
    <row r="378" spans="1:17" x14ac:dyDescent="0.25">
      <c r="A378" s="55" t="s">
        <v>953</v>
      </c>
      <c r="B378" s="60" t="s">
        <v>142</v>
      </c>
      <c r="C378" s="61" t="s">
        <v>954</v>
      </c>
      <c r="D378" s="62" t="s">
        <v>138</v>
      </c>
      <c r="E378" s="60">
        <v>5</v>
      </c>
      <c r="F378" s="60">
        <v>31.5</v>
      </c>
      <c r="G378" s="60">
        <v>1335</v>
      </c>
      <c r="H378" s="60">
        <v>7</v>
      </c>
      <c r="I378" s="60">
        <v>75</v>
      </c>
      <c r="J378" s="63">
        <v>132432</v>
      </c>
      <c r="K378" s="63">
        <v>158411.1</v>
      </c>
      <c r="L378" s="63">
        <v>176527.05</v>
      </c>
      <c r="M378" s="63">
        <v>199195.35</v>
      </c>
      <c r="N378" s="63">
        <v>0</v>
      </c>
      <c r="O378" s="63">
        <v>166863.72</v>
      </c>
      <c r="P378" s="63">
        <v>80648.240000000005</v>
      </c>
      <c r="Q378" s="63">
        <v>0</v>
      </c>
    </row>
    <row r="379" spans="1:17" ht="30" x14ac:dyDescent="0.25">
      <c r="A379" s="55" t="s">
        <v>955</v>
      </c>
      <c r="B379" s="60" t="s">
        <v>142</v>
      </c>
      <c r="C379" s="61" t="s">
        <v>956</v>
      </c>
      <c r="D379" s="62" t="s">
        <v>138</v>
      </c>
      <c r="E379" s="60">
        <v>3</v>
      </c>
      <c r="F379" s="60">
        <v>31.5</v>
      </c>
      <c r="G379" s="60">
        <v>1320</v>
      </c>
      <c r="H379" s="60">
        <v>7</v>
      </c>
      <c r="I379" s="60">
        <v>76</v>
      </c>
      <c r="J379" s="63">
        <v>130944</v>
      </c>
      <c r="K379" s="63">
        <v>156631.20000000001</v>
      </c>
      <c r="L379" s="63">
        <v>174543.6</v>
      </c>
      <c r="M379" s="63">
        <v>196957.2</v>
      </c>
      <c r="N379" s="63">
        <v>0</v>
      </c>
      <c r="O379" s="63">
        <v>227784.31</v>
      </c>
      <c r="P379" s="63">
        <v>80648.240000000005</v>
      </c>
      <c r="Q379" s="63">
        <v>0</v>
      </c>
    </row>
    <row r="380" spans="1:17" x14ac:dyDescent="0.25">
      <c r="A380" s="55" t="s">
        <v>957</v>
      </c>
      <c r="B380" s="60" t="s">
        <v>142</v>
      </c>
      <c r="C380" s="61" t="s">
        <v>958</v>
      </c>
      <c r="D380" s="62" t="s">
        <v>138</v>
      </c>
      <c r="E380" s="60">
        <v>2</v>
      </c>
      <c r="F380" s="60">
        <v>31.5</v>
      </c>
      <c r="G380" s="60">
        <v>1105</v>
      </c>
      <c r="H380" s="60">
        <v>5</v>
      </c>
      <c r="I380" s="60">
        <v>74</v>
      </c>
      <c r="J380" s="63">
        <v>109616</v>
      </c>
      <c r="K380" s="63">
        <v>131119.29999999999</v>
      </c>
      <c r="L380" s="63">
        <v>146114.15</v>
      </c>
      <c r="M380" s="63">
        <v>164877.04999999999</v>
      </c>
      <c r="N380" s="63">
        <v>0</v>
      </c>
      <c r="O380" s="63">
        <v>150546.81</v>
      </c>
      <c r="P380" s="63">
        <v>34649.68</v>
      </c>
      <c r="Q380" s="63">
        <v>0</v>
      </c>
    </row>
    <row r="381" spans="1:17" x14ac:dyDescent="0.25">
      <c r="A381" s="55" t="s">
        <v>959</v>
      </c>
      <c r="B381" s="60" t="s">
        <v>142</v>
      </c>
      <c r="C381" s="61" t="s">
        <v>960</v>
      </c>
      <c r="D381" s="62" t="s">
        <v>138</v>
      </c>
      <c r="E381" s="60">
        <v>4</v>
      </c>
      <c r="F381" s="60">
        <v>31.5</v>
      </c>
      <c r="G381" s="60">
        <v>1208</v>
      </c>
      <c r="H381" s="60">
        <v>7</v>
      </c>
      <c r="I381" s="60">
        <v>75</v>
      </c>
      <c r="J381" s="63">
        <v>119833.60000000001</v>
      </c>
      <c r="K381" s="63">
        <v>143341.28</v>
      </c>
      <c r="L381" s="63">
        <v>159733.84</v>
      </c>
      <c r="M381" s="63">
        <v>180245.68</v>
      </c>
      <c r="N381" s="63">
        <v>0</v>
      </c>
      <c r="O381" s="63">
        <v>166863.72</v>
      </c>
      <c r="P381" s="63">
        <v>80648.240000000005</v>
      </c>
      <c r="Q381" s="63">
        <v>0</v>
      </c>
    </row>
    <row r="382" spans="1:17" x14ac:dyDescent="0.25">
      <c r="A382" s="55" t="s">
        <v>961</v>
      </c>
      <c r="B382" s="60" t="s">
        <v>142</v>
      </c>
      <c r="C382" s="61" t="s">
        <v>962</v>
      </c>
      <c r="D382" s="62" t="s">
        <v>138</v>
      </c>
      <c r="E382" s="60">
        <v>4</v>
      </c>
      <c r="F382" s="60">
        <v>31.5</v>
      </c>
      <c r="G382" s="60">
        <v>1320</v>
      </c>
      <c r="H382" s="60">
        <v>7</v>
      </c>
      <c r="I382" s="60">
        <v>76</v>
      </c>
      <c r="J382" s="63">
        <v>130944</v>
      </c>
      <c r="K382" s="63">
        <v>156631.20000000001</v>
      </c>
      <c r="L382" s="63">
        <v>174543.6</v>
      </c>
      <c r="M382" s="63">
        <v>196957.2</v>
      </c>
      <c r="N382" s="63">
        <v>0</v>
      </c>
      <c r="O382" s="63">
        <v>227784.31</v>
      </c>
      <c r="P382" s="63">
        <v>80648.240000000005</v>
      </c>
      <c r="Q382" s="63">
        <v>0</v>
      </c>
    </row>
    <row r="383" spans="1:17" x14ac:dyDescent="0.25">
      <c r="A383" s="55" t="s">
        <v>963</v>
      </c>
      <c r="B383" s="60" t="s">
        <v>142</v>
      </c>
      <c r="C383" s="61" t="s">
        <v>964</v>
      </c>
      <c r="D383" s="62" t="s">
        <v>138</v>
      </c>
      <c r="E383" s="60">
        <v>1</v>
      </c>
      <c r="F383" s="60">
        <v>31.5</v>
      </c>
      <c r="G383" s="60">
        <v>316</v>
      </c>
      <c r="H383" s="60">
        <v>4</v>
      </c>
      <c r="I383" s="60">
        <v>74</v>
      </c>
      <c r="J383" s="63">
        <v>31347.200000000001</v>
      </c>
      <c r="K383" s="63">
        <v>37496.559999999998</v>
      </c>
      <c r="L383" s="63">
        <v>41784.68</v>
      </c>
      <c r="M383" s="63">
        <v>47150.36</v>
      </c>
      <c r="N383" s="63">
        <v>0</v>
      </c>
      <c r="O383" s="63">
        <v>150546.81</v>
      </c>
      <c r="P383" s="63">
        <v>26581.23</v>
      </c>
      <c r="Q383" s="63">
        <v>0</v>
      </c>
    </row>
    <row r="384" spans="1:17" x14ac:dyDescent="0.25">
      <c r="A384" s="55" t="s">
        <v>965</v>
      </c>
      <c r="B384" s="60" t="s">
        <v>142</v>
      </c>
      <c r="C384" s="61" t="s">
        <v>966</v>
      </c>
      <c r="D384" s="62" t="s">
        <v>138</v>
      </c>
      <c r="E384" s="60">
        <v>2</v>
      </c>
      <c r="F384" s="60">
        <v>31.5</v>
      </c>
      <c r="G384" s="60">
        <v>364</v>
      </c>
      <c r="H384" s="60">
        <v>3</v>
      </c>
      <c r="I384" s="60">
        <v>68</v>
      </c>
      <c r="J384" s="63">
        <v>36108.800000000003</v>
      </c>
      <c r="K384" s="63">
        <v>43192.24</v>
      </c>
      <c r="L384" s="63">
        <v>48131.72</v>
      </c>
      <c r="M384" s="63">
        <v>54312.44</v>
      </c>
      <c r="N384" s="63">
        <v>0</v>
      </c>
      <c r="O384" s="63">
        <v>25590.76</v>
      </c>
      <c r="P384" s="63">
        <v>19284.66</v>
      </c>
      <c r="Q384" s="63">
        <v>0</v>
      </c>
    </row>
    <row r="385" spans="1:17" x14ac:dyDescent="0.25">
      <c r="A385" s="55" t="s">
        <v>967</v>
      </c>
      <c r="B385" s="60" t="s">
        <v>142</v>
      </c>
      <c r="C385" s="61" t="s">
        <v>968</v>
      </c>
      <c r="D385" s="62" t="s">
        <v>138</v>
      </c>
      <c r="E385" s="60">
        <v>1</v>
      </c>
      <c r="F385" s="60">
        <v>31.5</v>
      </c>
      <c r="G385" s="60">
        <v>256</v>
      </c>
      <c r="H385" s="60">
        <v>3</v>
      </c>
      <c r="I385" s="60">
        <v>70</v>
      </c>
      <c r="J385" s="63">
        <v>25395.200000000001</v>
      </c>
      <c r="K385" s="63">
        <v>30376.959999999999</v>
      </c>
      <c r="L385" s="63">
        <v>33850.879999999997</v>
      </c>
      <c r="M385" s="63">
        <v>38197.760000000002</v>
      </c>
      <c r="N385" s="63">
        <v>0</v>
      </c>
      <c r="O385" s="63">
        <v>51181.760000000002</v>
      </c>
      <c r="P385" s="63">
        <v>19284.66</v>
      </c>
      <c r="Q385" s="63">
        <v>0</v>
      </c>
    </row>
    <row r="386" spans="1:17" x14ac:dyDescent="0.25">
      <c r="A386" s="55" t="s">
        <v>969</v>
      </c>
      <c r="B386" s="60" t="s">
        <v>142</v>
      </c>
      <c r="C386" s="61" t="s">
        <v>970</v>
      </c>
      <c r="D386" s="62" t="s">
        <v>138</v>
      </c>
      <c r="E386" s="60">
        <v>1</v>
      </c>
      <c r="F386" s="60">
        <v>31.5</v>
      </c>
      <c r="G386" s="60">
        <v>203</v>
      </c>
      <c r="H386" s="60">
        <v>3</v>
      </c>
      <c r="I386" s="60">
        <v>67</v>
      </c>
      <c r="J386" s="63">
        <v>20137.599999999999</v>
      </c>
      <c r="K386" s="63">
        <v>24087.98</v>
      </c>
      <c r="L386" s="63">
        <v>26842.69</v>
      </c>
      <c r="M386" s="63">
        <v>30289.63</v>
      </c>
      <c r="N386" s="63">
        <v>0</v>
      </c>
      <c r="O386" s="63">
        <v>16828.12</v>
      </c>
      <c r="P386" s="63">
        <v>19284.66</v>
      </c>
      <c r="Q386" s="63">
        <v>0</v>
      </c>
    </row>
    <row r="387" spans="1:17" x14ac:dyDescent="0.25">
      <c r="A387" s="55" t="s">
        <v>971</v>
      </c>
      <c r="B387" s="60" t="s">
        <v>142</v>
      </c>
      <c r="C387" s="61" t="s">
        <v>972</v>
      </c>
      <c r="D387" s="62" t="s">
        <v>138</v>
      </c>
      <c r="E387" s="60">
        <v>1</v>
      </c>
      <c r="F387" s="60">
        <v>31.5</v>
      </c>
      <c r="G387" s="60">
        <v>203</v>
      </c>
      <c r="H387" s="60">
        <v>3</v>
      </c>
      <c r="I387" s="60">
        <v>67</v>
      </c>
      <c r="J387" s="63">
        <v>20137.599999999999</v>
      </c>
      <c r="K387" s="63">
        <v>24087.98</v>
      </c>
      <c r="L387" s="63">
        <v>26842.69</v>
      </c>
      <c r="M387" s="63">
        <v>30289.63</v>
      </c>
      <c r="N387" s="63">
        <v>0</v>
      </c>
      <c r="O387" s="63">
        <v>16828.12</v>
      </c>
      <c r="P387" s="63">
        <v>19284.66</v>
      </c>
      <c r="Q387" s="63">
        <v>0</v>
      </c>
    </row>
    <row r="388" spans="1:17" x14ac:dyDescent="0.25">
      <c r="A388" s="55" t="s">
        <v>973</v>
      </c>
      <c r="B388" s="60" t="s">
        <v>142</v>
      </c>
      <c r="C388" s="61" t="s">
        <v>974</v>
      </c>
      <c r="D388" s="62" t="s">
        <v>138</v>
      </c>
      <c r="E388" s="60">
        <v>1</v>
      </c>
      <c r="F388" s="60">
        <v>31.5</v>
      </c>
      <c r="G388" s="60">
        <v>440</v>
      </c>
      <c r="H388" s="60">
        <v>3</v>
      </c>
      <c r="I388" s="60">
        <v>68</v>
      </c>
      <c r="J388" s="63">
        <v>43648</v>
      </c>
      <c r="K388" s="63">
        <v>52210.400000000001</v>
      </c>
      <c r="L388" s="63">
        <v>58181.2</v>
      </c>
      <c r="M388" s="63">
        <v>65652.399999999994</v>
      </c>
      <c r="N388" s="63">
        <v>0</v>
      </c>
      <c r="O388" s="63">
        <v>25590.76</v>
      </c>
      <c r="P388" s="63">
        <v>19284.66</v>
      </c>
      <c r="Q388" s="63">
        <v>0</v>
      </c>
    </row>
    <row r="389" spans="1:17" x14ac:dyDescent="0.25">
      <c r="A389" s="55" t="s">
        <v>975</v>
      </c>
      <c r="B389" s="60" t="s">
        <v>142</v>
      </c>
      <c r="C389" s="61" t="s">
        <v>976</v>
      </c>
      <c r="D389" s="62" t="s">
        <v>138</v>
      </c>
      <c r="E389" s="60">
        <v>2</v>
      </c>
      <c r="F389" s="60">
        <v>31.5</v>
      </c>
      <c r="G389" s="60">
        <v>330</v>
      </c>
      <c r="H389" s="60">
        <v>2</v>
      </c>
      <c r="I389" s="60">
        <v>68</v>
      </c>
      <c r="J389" s="63">
        <v>32736</v>
      </c>
      <c r="K389" s="63">
        <v>39157.800000000003</v>
      </c>
      <c r="L389" s="63">
        <v>43635.9</v>
      </c>
      <c r="M389" s="63">
        <v>49239.3</v>
      </c>
      <c r="N389" s="63">
        <v>0</v>
      </c>
      <c r="O389" s="63">
        <v>25590.76</v>
      </c>
      <c r="P389" s="63">
        <v>13652.43</v>
      </c>
      <c r="Q389" s="63">
        <v>0</v>
      </c>
    </row>
    <row r="390" spans="1:17" x14ac:dyDescent="0.25">
      <c r="A390" s="55" t="s">
        <v>977</v>
      </c>
      <c r="B390" s="60" t="s">
        <v>142</v>
      </c>
      <c r="C390" s="61" t="s">
        <v>978</v>
      </c>
      <c r="D390" s="62" t="s">
        <v>138</v>
      </c>
      <c r="E390" s="60">
        <v>1</v>
      </c>
      <c r="F390" s="60">
        <v>31.5</v>
      </c>
      <c r="G390" s="60">
        <v>330</v>
      </c>
      <c r="H390" s="60">
        <v>2</v>
      </c>
      <c r="I390" s="60">
        <v>68</v>
      </c>
      <c r="J390" s="63">
        <v>32736</v>
      </c>
      <c r="K390" s="63">
        <v>39157.800000000003</v>
      </c>
      <c r="L390" s="63">
        <v>43635.9</v>
      </c>
      <c r="M390" s="63">
        <v>49239.3</v>
      </c>
      <c r="N390" s="63">
        <v>0</v>
      </c>
      <c r="O390" s="63">
        <v>25590.76</v>
      </c>
      <c r="P390" s="63">
        <v>13652.43</v>
      </c>
      <c r="Q390" s="63">
        <v>0</v>
      </c>
    </row>
    <row r="391" spans="1:17" x14ac:dyDescent="0.25">
      <c r="A391" s="55" t="s">
        <v>979</v>
      </c>
      <c r="B391" s="60" t="s">
        <v>142</v>
      </c>
      <c r="C391" s="61" t="s">
        <v>980</v>
      </c>
      <c r="D391" s="62" t="s">
        <v>138</v>
      </c>
      <c r="E391" s="60">
        <v>1</v>
      </c>
      <c r="F391" s="60">
        <v>31.5</v>
      </c>
      <c r="G391" s="60">
        <v>440</v>
      </c>
      <c r="H391" s="60">
        <v>3</v>
      </c>
      <c r="I391" s="60">
        <v>68</v>
      </c>
      <c r="J391" s="63">
        <v>43648</v>
      </c>
      <c r="K391" s="63">
        <v>52210.400000000001</v>
      </c>
      <c r="L391" s="63">
        <v>58181.2</v>
      </c>
      <c r="M391" s="63">
        <v>65652.399999999994</v>
      </c>
      <c r="N391" s="63">
        <v>0</v>
      </c>
      <c r="O391" s="63">
        <v>25590.76</v>
      </c>
      <c r="P391" s="63">
        <v>19284.66</v>
      </c>
      <c r="Q391" s="63">
        <v>0</v>
      </c>
    </row>
    <row r="392" spans="1:17" x14ac:dyDescent="0.25">
      <c r="A392" s="55" t="s">
        <v>981</v>
      </c>
      <c r="B392" s="60" t="s">
        <v>142</v>
      </c>
      <c r="C392" s="61" t="s">
        <v>982</v>
      </c>
      <c r="D392" s="62" t="s">
        <v>138</v>
      </c>
      <c r="E392" s="60">
        <v>2</v>
      </c>
      <c r="F392" s="60">
        <v>31.5</v>
      </c>
      <c r="G392" s="60">
        <v>316</v>
      </c>
      <c r="H392" s="60">
        <v>3</v>
      </c>
      <c r="I392" s="60">
        <v>67</v>
      </c>
      <c r="J392" s="63">
        <v>31347.200000000001</v>
      </c>
      <c r="K392" s="63">
        <v>37496.559999999998</v>
      </c>
      <c r="L392" s="63">
        <v>41784.68</v>
      </c>
      <c r="M392" s="63">
        <v>47150.36</v>
      </c>
      <c r="N392" s="63">
        <v>0</v>
      </c>
      <c r="O392" s="63">
        <v>16828.12</v>
      </c>
      <c r="P392" s="63">
        <v>19284.66</v>
      </c>
      <c r="Q392" s="63">
        <v>0</v>
      </c>
    </row>
    <row r="393" spans="1:17" ht="30" x14ac:dyDescent="0.25">
      <c r="A393" s="55" t="s">
        <v>983</v>
      </c>
      <c r="B393" s="60" t="s">
        <v>142</v>
      </c>
      <c r="C393" s="61" t="s">
        <v>984</v>
      </c>
      <c r="D393" s="62" t="s">
        <v>138</v>
      </c>
      <c r="E393" s="60">
        <v>2</v>
      </c>
      <c r="F393" s="60">
        <v>31.5</v>
      </c>
      <c r="G393" s="60">
        <v>330</v>
      </c>
      <c r="H393" s="60">
        <v>3</v>
      </c>
      <c r="I393" s="60">
        <v>68</v>
      </c>
      <c r="J393" s="63">
        <v>32736</v>
      </c>
      <c r="K393" s="63">
        <v>39157.800000000003</v>
      </c>
      <c r="L393" s="63">
        <v>43635.9</v>
      </c>
      <c r="M393" s="63">
        <v>49239.3</v>
      </c>
      <c r="N393" s="63">
        <v>0</v>
      </c>
      <c r="O393" s="63">
        <v>25590.76</v>
      </c>
      <c r="P393" s="63">
        <v>19284.66</v>
      </c>
      <c r="Q393" s="63">
        <v>0</v>
      </c>
    </row>
    <row r="394" spans="1:17" x14ac:dyDescent="0.25">
      <c r="A394" s="55" t="s">
        <v>985</v>
      </c>
      <c r="B394" s="60" t="s">
        <v>142</v>
      </c>
      <c r="C394" s="61" t="s">
        <v>986</v>
      </c>
      <c r="D394" s="62" t="s">
        <v>138</v>
      </c>
      <c r="E394" s="60">
        <v>1</v>
      </c>
      <c r="F394" s="60">
        <v>31.5</v>
      </c>
      <c r="G394" s="60">
        <v>330</v>
      </c>
      <c r="H394" s="60">
        <v>2</v>
      </c>
      <c r="I394" s="60">
        <v>67</v>
      </c>
      <c r="J394" s="63">
        <v>32736</v>
      </c>
      <c r="K394" s="63">
        <v>39157.800000000003</v>
      </c>
      <c r="L394" s="63">
        <v>43635.9</v>
      </c>
      <c r="M394" s="63">
        <v>49239.3</v>
      </c>
      <c r="N394" s="63">
        <v>0</v>
      </c>
      <c r="O394" s="63">
        <v>16828.12</v>
      </c>
      <c r="P394" s="63">
        <v>13652.43</v>
      </c>
      <c r="Q394" s="63">
        <v>0</v>
      </c>
    </row>
    <row r="395" spans="1:17" x14ac:dyDescent="0.25">
      <c r="A395" s="55" t="s">
        <v>987</v>
      </c>
      <c r="B395" s="60" t="s">
        <v>142</v>
      </c>
      <c r="C395" s="61" t="s">
        <v>988</v>
      </c>
      <c r="D395" s="62" t="s">
        <v>138</v>
      </c>
      <c r="E395" s="60">
        <v>1</v>
      </c>
      <c r="F395" s="60">
        <v>31.5</v>
      </c>
      <c r="G395" s="60">
        <v>203</v>
      </c>
      <c r="H395" s="60">
        <v>3</v>
      </c>
      <c r="I395" s="60">
        <v>67</v>
      </c>
      <c r="J395" s="63">
        <v>20137.599999999999</v>
      </c>
      <c r="K395" s="63">
        <v>24087.98</v>
      </c>
      <c r="L395" s="63">
        <v>26842.69</v>
      </c>
      <c r="M395" s="63">
        <v>30289.63</v>
      </c>
      <c r="N395" s="63">
        <v>0</v>
      </c>
      <c r="O395" s="63">
        <v>16828.12</v>
      </c>
      <c r="P395" s="63">
        <v>19284.66</v>
      </c>
      <c r="Q395" s="63">
        <v>0</v>
      </c>
    </row>
    <row r="396" spans="1:17" x14ac:dyDescent="0.25">
      <c r="A396" s="55" t="s">
        <v>989</v>
      </c>
      <c r="B396" s="60" t="s">
        <v>142</v>
      </c>
      <c r="C396" s="61" t="s">
        <v>990</v>
      </c>
      <c r="D396" s="62" t="s">
        <v>138</v>
      </c>
      <c r="E396" s="60">
        <v>1</v>
      </c>
      <c r="F396" s="60">
        <v>31.5</v>
      </c>
      <c r="G396" s="60">
        <v>528</v>
      </c>
      <c r="H396" s="60">
        <v>3</v>
      </c>
      <c r="I396" s="60">
        <v>68</v>
      </c>
      <c r="J396" s="63">
        <v>52377.599999999999</v>
      </c>
      <c r="K396" s="63">
        <v>62652.480000000003</v>
      </c>
      <c r="L396" s="63">
        <v>69817.440000000002</v>
      </c>
      <c r="M396" s="63">
        <v>78782.880000000005</v>
      </c>
      <c r="N396" s="63">
        <v>0</v>
      </c>
      <c r="O396" s="63">
        <v>25590.76</v>
      </c>
      <c r="P396" s="63">
        <v>19284.66</v>
      </c>
      <c r="Q396" s="63">
        <v>0</v>
      </c>
    </row>
    <row r="397" spans="1:17" x14ac:dyDescent="0.25">
      <c r="A397" s="55" t="s">
        <v>991</v>
      </c>
      <c r="B397" s="60" t="s">
        <v>142</v>
      </c>
      <c r="C397" s="61" t="s">
        <v>992</v>
      </c>
      <c r="D397" s="62" t="s">
        <v>138</v>
      </c>
      <c r="E397" s="60">
        <v>1</v>
      </c>
      <c r="F397" s="60">
        <v>31.5</v>
      </c>
      <c r="G397" s="60">
        <v>528</v>
      </c>
      <c r="H397" s="60">
        <v>6</v>
      </c>
      <c r="I397" s="60">
        <v>69</v>
      </c>
      <c r="J397" s="63">
        <v>52377.599999999999</v>
      </c>
      <c r="K397" s="63">
        <v>62652.480000000003</v>
      </c>
      <c r="L397" s="63">
        <v>69817.440000000002</v>
      </c>
      <c r="M397" s="63">
        <v>78782.880000000005</v>
      </c>
      <c r="N397" s="63">
        <v>0</v>
      </c>
      <c r="O397" s="63">
        <v>36571.79</v>
      </c>
      <c r="P397" s="63">
        <v>44358.34</v>
      </c>
      <c r="Q397" s="63">
        <v>0</v>
      </c>
    </row>
    <row r="398" spans="1:17" x14ac:dyDescent="0.25">
      <c r="A398" s="55" t="s">
        <v>993</v>
      </c>
      <c r="B398" s="60" t="s">
        <v>142</v>
      </c>
      <c r="C398" s="61" t="s">
        <v>994</v>
      </c>
      <c r="D398" s="62" t="s">
        <v>138</v>
      </c>
      <c r="E398" s="60">
        <v>4</v>
      </c>
      <c r="F398" s="60">
        <v>31.5</v>
      </c>
      <c r="G398" s="60">
        <v>528</v>
      </c>
      <c r="H398" s="60">
        <v>4</v>
      </c>
      <c r="I398" s="60">
        <v>71</v>
      </c>
      <c r="J398" s="63">
        <v>52377.599999999999</v>
      </c>
      <c r="K398" s="63">
        <v>62652.480000000003</v>
      </c>
      <c r="L398" s="63">
        <v>69817.440000000002</v>
      </c>
      <c r="M398" s="63">
        <v>78782.880000000005</v>
      </c>
      <c r="N398" s="63">
        <v>0</v>
      </c>
      <c r="O398" s="63">
        <v>73123.34</v>
      </c>
      <c r="P398" s="63">
        <v>26581.23</v>
      </c>
      <c r="Q398" s="63">
        <v>0</v>
      </c>
    </row>
    <row r="399" spans="1:17" x14ac:dyDescent="0.25">
      <c r="A399" s="55" t="s">
        <v>995</v>
      </c>
      <c r="B399" s="60" t="s">
        <v>142</v>
      </c>
      <c r="C399" s="61" t="s">
        <v>996</v>
      </c>
      <c r="D399" s="62" t="s">
        <v>138</v>
      </c>
      <c r="E399" s="60">
        <v>3</v>
      </c>
      <c r="F399" s="60">
        <v>31.5</v>
      </c>
      <c r="G399" s="60">
        <v>470</v>
      </c>
      <c r="H399" s="60">
        <v>4</v>
      </c>
      <c r="I399" s="60">
        <v>69</v>
      </c>
      <c r="J399" s="63">
        <v>46624</v>
      </c>
      <c r="K399" s="63">
        <v>55770.2</v>
      </c>
      <c r="L399" s="63">
        <v>62148.1</v>
      </c>
      <c r="M399" s="63">
        <v>70128.7</v>
      </c>
      <c r="N399" s="63">
        <v>0</v>
      </c>
      <c r="O399" s="63">
        <v>36571.79</v>
      </c>
      <c r="P399" s="63">
        <v>26581.23</v>
      </c>
      <c r="Q399" s="63">
        <v>0</v>
      </c>
    </row>
    <row r="400" spans="1:17" x14ac:dyDescent="0.25">
      <c r="A400" s="55" t="s">
        <v>997</v>
      </c>
      <c r="B400" s="60" t="s">
        <v>142</v>
      </c>
      <c r="C400" s="61" t="s">
        <v>998</v>
      </c>
      <c r="D400" s="62" t="s">
        <v>138</v>
      </c>
      <c r="E400" s="60">
        <v>5</v>
      </c>
      <c r="F400" s="60">
        <v>31.5</v>
      </c>
      <c r="G400" s="60">
        <v>1007</v>
      </c>
      <c r="H400" s="60">
        <v>4</v>
      </c>
      <c r="I400" s="60">
        <v>74</v>
      </c>
      <c r="J400" s="63">
        <v>99894.399999999994</v>
      </c>
      <c r="K400" s="63">
        <v>119490.62</v>
      </c>
      <c r="L400" s="63">
        <v>133155.60999999999</v>
      </c>
      <c r="M400" s="63">
        <v>150254.47</v>
      </c>
      <c r="N400" s="63">
        <v>0</v>
      </c>
      <c r="O400" s="63">
        <v>150546.81</v>
      </c>
      <c r="P400" s="63">
        <v>26581.23</v>
      </c>
      <c r="Q400" s="63">
        <v>0</v>
      </c>
    </row>
    <row r="401" spans="1:17" x14ac:dyDescent="0.25">
      <c r="A401" s="55" t="s">
        <v>999</v>
      </c>
      <c r="B401" s="60" t="s">
        <v>142</v>
      </c>
      <c r="C401" s="61" t="s">
        <v>1000</v>
      </c>
      <c r="D401" s="62" t="s">
        <v>138</v>
      </c>
      <c r="E401" s="60">
        <v>4</v>
      </c>
      <c r="F401" s="60">
        <v>31.5</v>
      </c>
      <c r="G401" s="60">
        <v>968</v>
      </c>
      <c r="H401" s="60">
        <v>4</v>
      </c>
      <c r="I401" s="60">
        <v>69</v>
      </c>
      <c r="J401" s="63">
        <v>96025.600000000006</v>
      </c>
      <c r="K401" s="63">
        <v>114862.88</v>
      </c>
      <c r="L401" s="63">
        <v>127998.64</v>
      </c>
      <c r="M401" s="63">
        <v>144435.28</v>
      </c>
      <c r="N401" s="63">
        <v>0</v>
      </c>
      <c r="O401" s="63">
        <v>36571.79</v>
      </c>
      <c r="P401" s="63">
        <v>26581.23</v>
      </c>
      <c r="Q401" s="63">
        <v>0</v>
      </c>
    </row>
    <row r="402" spans="1:17" x14ac:dyDescent="0.25">
      <c r="A402" s="55" t="s">
        <v>1001</v>
      </c>
      <c r="B402" s="60" t="s">
        <v>142</v>
      </c>
      <c r="C402" s="61" t="s">
        <v>1002</v>
      </c>
      <c r="D402" s="62" t="s">
        <v>138</v>
      </c>
      <c r="E402" s="60">
        <v>4</v>
      </c>
      <c r="F402" s="60">
        <v>31.5</v>
      </c>
      <c r="G402" s="60">
        <v>433</v>
      </c>
      <c r="H402" s="60">
        <v>4</v>
      </c>
      <c r="I402" s="60">
        <v>69</v>
      </c>
      <c r="J402" s="63">
        <v>42953.599999999999</v>
      </c>
      <c r="K402" s="63">
        <v>51379.78</v>
      </c>
      <c r="L402" s="63">
        <v>57255.59</v>
      </c>
      <c r="M402" s="63">
        <v>64607.93</v>
      </c>
      <c r="N402" s="63">
        <v>0</v>
      </c>
      <c r="O402" s="63">
        <v>36571.79</v>
      </c>
      <c r="P402" s="63">
        <v>26581.23</v>
      </c>
      <c r="Q402" s="63">
        <v>0</v>
      </c>
    </row>
    <row r="403" spans="1:17" ht="30" x14ac:dyDescent="0.25">
      <c r="A403" s="55" t="s">
        <v>1003</v>
      </c>
      <c r="B403" s="60" t="s">
        <v>142</v>
      </c>
      <c r="C403" s="61" t="s">
        <v>1004</v>
      </c>
      <c r="D403" s="62" t="s">
        <v>138</v>
      </c>
      <c r="E403" s="60">
        <v>1</v>
      </c>
      <c r="F403" s="60">
        <v>31.5</v>
      </c>
      <c r="G403" s="60">
        <v>203</v>
      </c>
      <c r="H403" s="60">
        <v>2</v>
      </c>
      <c r="I403" s="60">
        <v>68</v>
      </c>
      <c r="J403" s="63">
        <v>20137.599999999999</v>
      </c>
      <c r="K403" s="63">
        <v>24087.98</v>
      </c>
      <c r="L403" s="63">
        <v>26842.69</v>
      </c>
      <c r="M403" s="63">
        <v>30289.63</v>
      </c>
      <c r="N403" s="63">
        <v>0</v>
      </c>
      <c r="O403" s="63">
        <v>25590.76</v>
      </c>
      <c r="P403" s="63">
        <v>13652.43</v>
      </c>
      <c r="Q403" s="63">
        <v>0</v>
      </c>
    </row>
    <row r="404" spans="1:17" x14ac:dyDescent="0.25">
      <c r="A404" s="55" t="s">
        <v>1005</v>
      </c>
      <c r="B404" s="60" t="s">
        <v>142</v>
      </c>
      <c r="C404" s="61" t="s">
        <v>1006</v>
      </c>
      <c r="D404" s="62" t="s">
        <v>138</v>
      </c>
      <c r="E404" s="60">
        <v>2</v>
      </c>
      <c r="F404" s="60">
        <v>31.5</v>
      </c>
      <c r="G404" s="60">
        <v>344</v>
      </c>
      <c r="H404" s="60">
        <v>4</v>
      </c>
      <c r="I404" s="60">
        <v>69</v>
      </c>
      <c r="J404" s="63">
        <v>34124.800000000003</v>
      </c>
      <c r="K404" s="63">
        <v>40819.040000000001</v>
      </c>
      <c r="L404" s="63">
        <v>45487.12</v>
      </c>
      <c r="M404" s="63">
        <v>51328.24</v>
      </c>
      <c r="N404" s="63">
        <v>0</v>
      </c>
      <c r="O404" s="63">
        <v>36571.79</v>
      </c>
      <c r="P404" s="63">
        <v>26581.23</v>
      </c>
      <c r="Q404" s="63">
        <v>0</v>
      </c>
    </row>
    <row r="405" spans="1:17" x14ac:dyDescent="0.25">
      <c r="A405" s="55" t="s">
        <v>1007</v>
      </c>
      <c r="B405" s="60" t="s">
        <v>142</v>
      </c>
      <c r="C405" s="61" t="s">
        <v>1008</v>
      </c>
      <c r="D405" s="62" t="s">
        <v>138</v>
      </c>
      <c r="E405" s="60">
        <v>1</v>
      </c>
      <c r="F405" s="60">
        <v>31.5</v>
      </c>
      <c r="G405" s="60">
        <v>203</v>
      </c>
      <c r="H405" s="60">
        <v>3</v>
      </c>
      <c r="I405" s="60">
        <v>69</v>
      </c>
      <c r="J405" s="63">
        <v>20137.599999999999</v>
      </c>
      <c r="K405" s="63">
        <v>24087.98</v>
      </c>
      <c r="L405" s="63">
        <v>26842.69</v>
      </c>
      <c r="M405" s="63">
        <v>30289.63</v>
      </c>
      <c r="N405" s="63">
        <v>0</v>
      </c>
      <c r="O405" s="63">
        <v>36571.79</v>
      </c>
      <c r="P405" s="63">
        <v>19284.66</v>
      </c>
      <c r="Q405" s="63">
        <v>0</v>
      </c>
    </row>
    <row r="406" spans="1:17" x14ac:dyDescent="0.25">
      <c r="A406" s="55" t="s">
        <v>1009</v>
      </c>
      <c r="B406" s="60" t="s">
        <v>142</v>
      </c>
      <c r="C406" s="61" t="s">
        <v>1010</v>
      </c>
      <c r="D406" s="62" t="s">
        <v>138</v>
      </c>
      <c r="E406" s="60">
        <v>3</v>
      </c>
      <c r="F406" s="60">
        <v>31.5</v>
      </c>
      <c r="G406" s="60">
        <v>471</v>
      </c>
      <c r="H406" s="60">
        <v>6</v>
      </c>
      <c r="I406" s="60">
        <v>74</v>
      </c>
      <c r="J406" s="63">
        <v>46723.199999999997</v>
      </c>
      <c r="K406" s="63">
        <v>55888.86</v>
      </c>
      <c r="L406" s="63">
        <v>62280.33</v>
      </c>
      <c r="M406" s="63">
        <v>70277.91</v>
      </c>
      <c r="N406" s="63">
        <v>0</v>
      </c>
      <c r="O406" s="63">
        <v>150546.81</v>
      </c>
      <c r="P406" s="63">
        <v>44358.34</v>
      </c>
      <c r="Q406" s="63">
        <v>0</v>
      </c>
    </row>
    <row r="407" spans="1:17" x14ac:dyDescent="0.25">
      <c r="A407" s="55" t="s">
        <v>1011</v>
      </c>
      <c r="B407" s="60" t="s">
        <v>146</v>
      </c>
      <c r="C407" s="61" t="s">
        <v>1012</v>
      </c>
      <c r="D407" s="62" t="s">
        <v>1013</v>
      </c>
      <c r="E407" s="60">
        <v>3</v>
      </c>
      <c r="F407" s="60">
        <v>31.5</v>
      </c>
      <c r="G407" s="60">
        <v>660</v>
      </c>
      <c r="H407" s="60">
        <v>7</v>
      </c>
      <c r="I407" s="60">
        <v>75</v>
      </c>
      <c r="J407" s="63">
        <v>65472</v>
      </c>
      <c r="K407" s="63">
        <v>78315.600000000006</v>
      </c>
      <c r="L407" s="63">
        <v>87271.8</v>
      </c>
      <c r="M407" s="63">
        <v>98478.6</v>
      </c>
      <c r="N407" s="63">
        <v>0</v>
      </c>
      <c r="O407" s="63">
        <v>166863.72</v>
      </c>
      <c r="P407" s="63">
        <v>80648.240000000005</v>
      </c>
      <c r="Q407" s="63">
        <v>0</v>
      </c>
    </row>
    <row r="408" spans="1:17" x14ac:dyDescent="0.25">
      <c r="A408" s="55" t="s">
        <v>1014</v>
      </c>
      <c r="B408" s="60" t="s">
        <v>142</v>
      </c>
      <c r="C408" s="61" t="s">
        <v>1015</v>
      </c>
      <c r="D408" s="62" t="s">
        <v>138</v>
      </c>
      <c r="E408" s="60">
        <v>2</v>
      </c>
      <c r="F408" s="60">
        <v>31.5</v>
      </c>
      <c r="G408" s="60">
        <v>660</v>
      </c>
      <c r="H408" s="60">
        <v>6</v>
      </c>
      <c r="I408" s="60">
        <v>74</v>
      </c>
      <c r="J408" s="63">
        <v>65472</v>
      </c>
      <c r="K408" s="63">
        <v>78315.600000000006</v>
      </c>
      <c r="L408" s="63">
        <v>87271.8</v>
      </c>
      <c r="M408" s="63">
        <v>98478.6</v>
      </c>
      <c r="N408" s="63">
        <v>0</v>
      </c>
      <c r="O408" s="63">
        <v>150546.81</v>
      </c>
      <c r="P408" s="63">
        <v>44358.34</v>
      </c>
      <c r="Q408" s="63">
        <v>0</v>
      </c>
    </row>
    <row r="409" spans="1:17" x14ac:dyDescent="0.25">
      <c r="A409" s="55" t="s">
        <v>1016</v>
      </c>
      <c r="B409" s="60" t="s">
        <v>146</v>
      </c>
      <c r="C409" s="61" t="s">
        <v>1017</v>
      </c>
      <c r="D409" s="62" t="s">
        <v>1018</v>
      </c>
      <c r="E409" s="60">
        <v>3</v>
      </c>
      <c r="F409" s="60">
        <v>31.5</v>
      </c>
      <c r="G409" s="60">
        <v>660</v>
      </c>
      <c r="H409" s="60">
        <v>7</v>
      </c>
      <c r="I409" s="60">
        <v>75</v>
      </c>
      <c r="J409" s="63">
        <v>65472</v>
      </c>
      <c r="K409" s="63">
        <v>78315.600000000006</v>
      </c>
      <c r="L409" s="63">
        <v>87271.8</v>
      </c>
      <c r="M409" s="63">
        <v>98478.6</v>
      </c>
      <c r="N409" s="63">
        <v>0</v>
      </c>
      <c r="O409" s="63">
        <v>166863.72</v>
      </c>
      <c r="P409" s="63">
        <v>80648.240000000005</v>
      </c>
      <c r="Q409" s="63">
        <v>0</v>
      </c>
    </row>
    <row r="410" spans="1:17" ht="30" x14ac:dyDescent="0.25">
      <c r="A410" s="55" t="s">
        <v>1019</v>
      </c>
      <c r="B410" s="60" t="s">
        <v>142</v>
      </c>
      <c r="C410" s="61" t="s">
        <v>1020</v>
      </c>
      <c r="D410" s="62" t="s">
        <v>138</v>
      </c>
      <c r="E410" s="60">
        <v>1</v>
      </c>
      <c r="F410" s="60">
        <v>31.5</v>
      </c>
      <c r="G410" s="60">
        <v>256</v>
      </c>
      <c r="H410" s="60">
        <v>4</v>
      </c>
      <c r="I410" s="60">
        <v>70</v>
      </c>
      <c r="J410" s="63">
        <v>25395.200000000001</v>
      </c>
      <c r="K410" s="63">
        <v>30376.959999999999</v>
      </c>
      <c r="L410" s="63">
        <v>33850.879999999997</v>
      </c>
      <c r="M410" s="63">
        <v>38197.760000000002</v>
      </c>
      <c r="N410" s="63">
        <v>0</v>
      </c>
      <c r="O410" s="63">
        <v>51181.760000000002</v>
      </c>
      <c r="P410" s="63">
        <v>26581.23</v>
      </c>
      <c r="Q410" s="63">
        <v>0</v>
      </c>
    </row>
    <row r="411" spans="1:17" x14ac:dyDescent="0.25">
      <c r="A411" s="55" t="s">
        <v>1021</v>
      </c>
      <c r="B411" s="60" t="s">
        <v>142</v>
      </c>
      <c r="C411" s="61" t="s">
        <v>1022</v>
      </c>
      <c r="D411" s="62" t="s">
        <v>138</v>
      </c>
      <c r="E411" s="60">
        <v>1</v>
      </c>
      <c r="F411" s="60">
        <v>31.5</v>
      </c>
      <c r="G411" s="60">
        <v>256</v>
      </c>
      <c r="H411" s="60">
        <v>4</v>
      </c>
      <c r="I411" s="60">
        <v>70</v>
      </c>
      <c r="J411" s="63">
        <v>25395.200000000001</v>
      </c>
      <c r="K411" s="63">
        <v>30376.959999999999</v>
      </c>
      <c r="L411" s="63">
        <v>33850.879999999997</v>
      </c>
      <c r="M411" s="63">
        <v>38197.760000000002</v>
      </c>
      <c r="N411" s="63">
        <v>0</v>
      </c>
      <c r="O411" s="63">
        <v>51181.760000000002</v>
      </c>
      <c r="P411" s="63">
        <v>26581.23</v>
      </c>
      <c r="Q411" s="63">
        <v>0</v>
      </c>
    </row>
    <row r="412" spans="1:17" x14ac:dyDescent="0.25">
      <c r="A412" s="55" t="s">
        <v>1023</v>
      </c>
      <c r="B412" s="60" t="s">
        <v>142</v>
      </c>
      <c r="C412" s="61" t="s">
        <v>1024</v>
      </c>
      <c r="D412" s="62" t="s">
        <v>138</v>
      </c>
      <c r="E412" s="60">
        <v>1</v>
      </c>
      <c r="F412" s="60">
        <v>31.5</v>
      </c>
      <c r="G412" s="60">
        <v>512</v>
      </c>
      <c r="H412" s="60">
        <v>4</v>
      </c>
      <c r="I412" s="60">
        <v>69</v>
      </c>
      <c r="J412" s="63">
        <v>50790.400000000001</v>
      </c>
      <c r="K412" s="63">
        <v>60753.919999999998</v>
      </c>
      <c r="L412" s="63">
        <v>67701.759999999995</v>
      </c>
      <c r="M412" s="63">
        <v>76395.520000000004</v>
      </c>
      <c r="N412" s="63">
        <v>0</v>
      </c>
      <c r="O412" s="63">
        <v>36571.79</v>
      </c>
      <c r="P412" s="63">
        <v>26581.23</v>
      </c>
      <c r="Q412" s="63">
        <v>0</v>
      </c>
    </row>
    <row r="413" spans="1:17" ht="30" x14ac:dyDescent="0.25">
      <c r="A413" s="55" t="s">
        <v>1025</v>
      </c>
      <c r="B413" s="60" t="s">
        <v>142</v>
      </c>
      <c r="C413" s="61" t="s">
        <v>1026</v>
      </c>
      <c r="D413" s="62" t="s">
        <v>138</v>
      </c>
      <c r="E413" s="60">
        <v>1</v>
      </c>
      <c r="F413" s="60">
        <v>31.5</v>
      </c>
      <c r="G413" s="60">
        <v>715</v>
      </c>
      <c r="H413" s="60">
        <v>6</v>
      </c>
      <c r="I413" s="60">
        <v>71</v>
      </c>
      <c r="J413" s="63">
        <v>70928</v>
      </c>
      <c r="K413" s="63">
        <v>84841.9</v>
      </c>
      <c r="L413" s="63">
        <v>94544.45</v>
      </c>
      <c r="M413" s="63">
        <v>106685.15</v>
      </c>
      <c r="N413" s="63">
        <v>0</v>
      </c>
      <c r="O413" s="63">
        <v>73123.34</v>
      </c>
      <c r="P413" s="63">
        <v>44358.34</v>
      </c>
      <c r="Q413" s="63">
        <v>0</v>
      </c>
    </row>
    <row r="414" spans="1:17" x14ac:dyDescent="0.25">
      <c r="A414" s="55" t="s">
        <v>1027</v>
      </c>
      <c r="B414" s="60" t="s">
        <v>142</v>
      </c>
      <c r="C414" s="61" t="s">
        <v>1028</v>
      </c>
      <c r="D414" s="62" t="s">
        <v>138</v>
      </c>
      <c r="E414" s="60">
        <v>1</v>
      </c>
      <c r="F414" s="60">
        <v>31.5</v>
      </c>
      <c r="G414" s="60">
        <v>512</v>
      </c>
      <c r="H414" s="60">
        <v>4</v>
      </c>
      <c r="I414" s="60">
        <v>70</v>
      </c>
      <c r="J414" s="63">
        <v>50790.400000000001</v>
      </c>
      <c r="K414" s="63">
        <v>60753.919999999998</v>
      </c>
      <c r="L414" s="63">
        <v>67701.759999999995</v>
      </c>
      <c r="M414" s="63">
        <v>76395.520000000004</v>
      </c>
      <c r="N414" s="63">
        <v>0</v>
      </c>
      <c r="O414" s="63">
        <v>51181.760000000002</v>
      </c>
      <c r="P414" s="63">
        <v>26581.23</v>
      </c>
      <c r="Q414" s="63">
        <v>0</v>
      </c>
    </row>
    <row r="415" spans="1:17" ht="30" x14ac:dyDescent="0.25">
      <c r="A415" s="55" t="s">
        <v>1029</v>
      </c>
      <c r="B415" s="60" t="s">
        <v>142</v>
      </c>
      <c r="C415" s="61" t="s">
        <v>1030</v>
      </c>
      <c r="D415" s="62" t="s">
        <v>138</v>
      </c>
      <c r="E415" s="60">
        <v>1</v>
      </c>
      <c r="F415" s="60">
        <v>31.5</v>
      </c>
      <c r="G415" s="60">
        <v>495</v>
      </c>
      <c r="H415" s="60">
        <v>4</v>
      </c>
      <c r="I415" s="60">
        <v>69</v>
      </c>
      <c r="J415" s="63">
        <v>49104</v>
      </c>
      <c r="K415" s="63">
        <v>58736.7</v>
      </c>
      <c r="L415" s="63">
        <v>65453.85</v>
      </c>
      <c r="M415" s="63">
        <v>73858.95</v>
      </c>
      <c r="N415" s="63">
        <v>0</v>
      </c>
      <c r="O415" s="63">
        <v>36571.79</v>
      </c>
      <c r="P415" s="63">
        <v>26581.23</v>
      </c>
      <c r="Q415" s="63">
        <v>0</v>
      </c>
    </row>
    <row r="416" spans="1:17" ht="30" x14ac:dyDescent="0.25">
      <c r="A416" s="55" t="s">
        <v>1031</v>
      </c>
      <c r="B416" s="60" t="s">
        <v>142</v>
      </c>
      <c r="C416" s="61" t="s">
        <v>1032</v>
      </c>
      <c r="D416" s="62" t="s">
        <v>138</v>
      </c>
      <c r="E416" s="60">
        <v>1</v>
      </c>
      <c r="F416" s="60">
        <v>31.5</v>
      </c>
      <c r="G416" s="60">
        <v>715</v>
      </c>
      <c r="H416" s="60">
        <v>5</v>
      </c>
      <c r="I416" s="60">
        <v>71</v>
      </c>
      <c r="J416" s="63">
        <v>70928</v>
      </c>
      <c r="K416" s="63">
        <v>84841.9</v>
      </c>
      <c r="L416" s="63">
        <v>94544.45</v>
      </c>
      <c r="M416" s="63">
        <v>106685.15</v>
      </c>
      <c r="N416" s="63">
        <v>0</v>
      </c>
      <c r="O416" s="63">
        <v>73123.34</v>
      </c>
      <c r="P416" s="63">
        <v>34649.68</v>
      </c>
      <c r="Q416" s="63">
        <v>0</v>
      </c>
    </row>
    <row r="417" spans="1:17" x14ac:dyDescent="0.25">
      <c r="A417" s="55" t="s">
        <v>1033</v>
      </c>
      <c r="B417" s="60" t="s">
        <v>142</v>
      </c>
      <c r="C417" s="61" t="s">
        <v>1034</v>
      </c>
      <c r="D417" s="62" t="s">
        <v>1035</v>
      </c>
      <c r="E417" s="60">
        <v>3</v>
      </c>
      <c r="F417" s="60">
        <v>31.5</v>
      </c>
      <c r="G417" s="60">
        <v>346</v>
      </c>
      <c r="H417" s="60">
        <v>6</v>
      </c>
      <c r="I417" s="60">
        <v>69</v>
      </c>
      <c r="J417" s="63">
        <v>34323.199999999997</v>
      </c>
      <c r="K417" s="63">
        <v>41056.36</v>
      </c>
      <c r="L417" s="63">
        <v>45751.58</v>
      </c>
      <c r="M417" s="63">
        <v>51626.66</v>
      </c>
      <c r="N417" s="63">
        <v>0</v>
      </c>
      <c r="O417" s="63">
        <v>36571.79</v>
      </c>
      <c r="P417" s="63">
        <v>44358.34</v>
      </c>
      <c r="Q417" s="63">
        <v>0</v>
      </c>
    </row>
    <row r="418" spans="1:17" x14ac:dyDescent="0.25">
      <c r="A418" s="55" t="s">
        <v>1036</v>
      </c>
      <c r="B418" s="60" t="s">
        <v>142</v>
      </c>
      <c r="C418" s="61" t="s">
        <v>1037</v>
      </c>
      <c r="D418" s="62" t="s">
        <v>138</v>
      </c>
      <c r="E418" s="60">
        <v>4</v>
      </c>
      <c r="F418" s="60">
        <v>31.5</v>
      </c>
      <c r="G418" s="60">
        <v>719</v>
      </c>
      <c r="H418" s="60">
        <v>7</v>
      </c>
      <c r="I418" s="60">
        <v>75</v>
      </c>
      <c r="J418" s="63">
        <v>71324.800000000003</v>
      </c>
      <c r="K418" s="63">
        <v>85316.54</v>
      </c>
      <c r="L418" s="63">
        <v>95073.37</v>
      </c>
      <c r="M418" s="63">
        <v>107281.99</v>
      </c>
      <c r="N418" s="63">
        <v>0</v>
      </c>
      <c r="O418" s="63">
        <v>166863.72</v>
      </c>
      <c r="P418" s="63">
        <v>80648.240000000005</v>
      </c>
      <c r="Q418" s="63">
        <v>0</v>
      </c>
    </row>
    <row r="419" spans="1:17" x14ac:dyDescent="0.25">
      <c r="A419" s="55" t="s">
        <v>1038</v>
      </c>
      <c r="B419" s="60" t="s">
        <v>142</v>
      </c>
      <c r="C419" s="61" t="s">
        <v>1039</v>
      </c>
      <c r="D419" s="62" t="s">
        <v>138</v>
      </c>
      <c r="E419" s="60">
        <v>7</v>
      </c>
      <c r="F419" s="60">
        <v>31.5</v>
      </c>
      <c r="G419" s="60">
        <v>3173</v>
      </c>
      <c r="H419" s="60">
        <v>7</v>
      </c>
      <c r="I419" s="60">
        <v>75</v>
      </c>
      <c r="J419" s="63">
        <v>314761.59999999998</v>
      </c>
      <c r="K419" s="63">
        <v>376508.18</v>
      </c>
      <c r="L419" s="63">
        <v>419565.79</v>
      </c>
      <c r="M419" s="63">
        <v>473443.33</v>
      </c>
      <c r="N419" s="63">
        <v>0</v>
      </c>
      <c r="O419" s="63">
        <v>166863.72</v>
      </c>
      <c r="P419" s="63">
        <v>80648.240000000005</v>
      </c>
      <c r="Q419" s="63">
        <v>0</v>
      </c>
    </row>
    <row r="420" spans="1:17" ht="30" x14ac:dyDescent="0.25">
      <c r="A420" s="55" t="s">
        <v>1040</v>
      </c>
      <c r="B420" s="60" t="s">
        <v>142</v>
      </c>
      <c r="C420" s="61" t="s">
        <v>1041</v>
      </c>
      <c r="D420" s="62" t="s">
        <v>138</v>
      </c>
      <c r="E420" s="60">
        <v>7</v>
      </c>
      <c r="F420" s="60">
        <v>31.5</v>
      </c>
      <c r="G420" s="60">
        <v>3080</v>
      </c>
      <c r="H420" s="60">
        <v>8</v>
      </c>
      <c r="I420" s="60">
        <v>76</v>
      </c>
      <c r="J420" s="63">
        <v>305536</v>
      </c>
      <c r="K420" s="63">
        <v>365472.8</v>
      </c>
      <c r="L420" s="63">
        <v>407268.4</v>
      </c>
      <c r="M420" s="63">
        <v>459566.8</v>
      </c>
      <c r="N420" s="63">
        <v>0</v>
      </c>
      <c r="O420" s="63">
        <v>227784.31</v>
      </c>
      <c r="P420" s="63">
        <v>119109.02</v>
      </c>
      <c r="Q420" s="63">
        <v>0</v>
      </c>
    </row>
    <row r="421" spans="1:17" x14ac:dyDescent="0.25">
      <c r="A421" s="55" t="s">
        <v>1042</v>
      </c>
      <c r="B421" s="60" t="s">
        <v>142</v>
      </c>
      <c r="C421" s="61" t="s">
        <v>1043</v>
      </c>
      <c r="D421" s="62" t="s">
        <v>493</v>
      </c>
      <c r="E421" s="60">
        <v>1</v>
      </c>
      <c r="F421" s="60">
        <v>31.5</v>
      </c>
      <c r="G421" s="60">
        <v>235</v>
      </c>
      <c r="H421" s="60">
        <v>4</v>
      </c>
      <c r="I421" s="60">
        <v>69</v>
      </c>
      <c r="J421" s="63">
        <v>23312</v>
      </c>
      <c r="K421" s="63">
        <v>27885.1</v>
      </c>
      <c r="L421" s="63">
        <v>31074.05</v>
      </c>
      <c r="M421" s="63">
        <v>35064.35</v>
      </c>
      <c r="N421" s="63">
        <v>0</v>
      </c>
      <c r="O421" s="63">
        <v>36571.79</v>
      </c>
      <c r="P421" s="63">
        <v>26581.23</v>
      </c>
      <c r="Q421" s="63">
        <v>0</v>
      </c>
    </row>
    <row r="422" spans="1:17" x14ac:dyDescent="0.25">
      <c r="A422" s="55" t="s">
        <v>1044</v>
      </c>
      <c r="B422" s="60" t="s">
        <v>142</v>
      </c>
      <c r="C422" s="61" t="s">
        <v>1045</v>
      </c>
      <c r="D422" s="62" t="s">
        <v>493</v>
      </c>
      <c r="E422" s="60">
        <v>1</v>
      </c>
      <c r="F422" s="60">
        <v>31.5</v>
      </c>
      <c r="G422" s="60">
        <v>253</v>
      </c>
      <c r="H422" s="60">
        <v>4</v>
      </c>
      <c r="I422" s="60">
        <v>70</v>
      </c>
      <c r="J422" s="63">
        <v>25097.599999999999</v>
      </c>
      <c r="K422" s="63">
        <v>30020.98</v>
      </c>
      <c r="L422" s="63">
        <v>33454.19</v>
      </c>
      <c r="M422" s="63">
        <v>37750.129999999997</v>
      </c>
      <c r="N422" s="63">
        <v>0</v>
      </c>
      <c r="O422" s="63">
        <v>51181.760000000002</v>
      </c>
      <c r="P422" s="63">
        <v>26581.23</v>
      </c>
      <c r="Q422" s="63">
        <v>0</v>
      </c>
    </row>
    <row r="423" spans="1:17" x14ac:dyDescent="0.25">
      <c r="A423" s="55" t="s">
        <v>1046</v>
      </c>
      <c r="B423" s="60" t="s">
        <v>142</v>
      </c>
      <c r="C423" s="61" t="s">
        <v>1047</v>
      </c>
      <c r="D423" s="62" t="s">
        <v>138</v>
      </c>
      <c r="E423" s="60">
        <v>1</v>
      </c>
      <c r="F423" s="60">
        <v>31.5</v>
      </c>
      <c r="G423" s="60">
        <v>1430</v>
      </c>
      <c r="H423" s="60">
        <v>6</v>
      </c>
      <c r="I423" s="60">
        <v>71</v>
      </c>
      <c r="J423" s="63">
        <v>141856</v>
      </c>
      <c r="K423" s="63">
        <v>169683.8</v>
      </c>
      <c r="L423" s="63">
        <v>189088.9</v>
      </c>
      <c r="M423" s="63">
        <v>213370.3</v>
      </c>
      <c r="N423" s="63">
        <v>0</v>
      </c>
      <c r="O423" s="63">
        <v>73123.34</v>
      </c>
      <c r="P423" s="63">
        <v>44358.34</v>
      </c>
      <c r="Q423" s="63">
        <v>0</v>
      </c>
    </row>
    <row r="424" spans="1:17" x14ac:dyDescent="0.25">
      <c r="A424" s="55" t="s">
        <v>1048</v>
      </c>
      <c r="B424" s="60" t="s">
        <v>142</v>
      </c>
      <c r="C424" s="61" t="s">
        <v>1049</v>
      </c>
      <c r="D424" s="62" t="s">
        <v>138</v>
      </c>
      <c r="E424" s="60">
        <v>1</v>
      </c>
      <c r="F424" s="60">
        <v>31.5</v>
      </c>
      <c r="G424" s="60">
        <v>1595</v>
      </c>
      <c r="H424" s="60">
        <v>7</v>
      </c>
      <c r="I424" s="60">
        <v>73</v>
      </c>
      <c r="J424" s="63">
        <v>158224</v>
      </c>
      <c r="K424" s="63">
        <v>189262.7</v>
      </c>
      <c r="L424" s="63">
        <v>210906.85</v>
      </c>
      <c r="M424" s="63">
        <v>237989.95</v>
      </c>
      <c r="N424" s="63">
        <v>0</v>
      </c>
      <c r="O424" s="63">
        <v>134903.96</v>
      </c>
      <c r="P424" s="63">
        <v>80648.240000000005</v>
      </c>
      <c r="Q424" s="63">
        <v>0</v>
      </c>
    </row>
    <row r="425" spans="1:17" ht="30" x14ac:dyDescent="0.25">
      <c r="A425" s="55" t="s">
        <v>1050</v>
      </c>
      <c r="B425" s="60" t="s">
        <v>142</v>
      </c>
      <c r="C425" s="61" t="s">
        <v>1051</v>
      </c>
      <c r="D425" s="62" t="s">
        <v>138</v>
      </c>
      <c r="E425" s="60">
        <v>1</v>
      </c>
      <c r="F425" s="60">
        <v>31.5</v>
      </c>
      <c r="G425" s="60">
        <v>880</v>
      </c>
      <c r="H425" s="60">
        <v>5</v>
      </c>
      <c r="I425" s="60">
        <v>70</v>
      </c>
      <c r="J425" s="63">
        <v>87296</v>
      </c>
      <c r="K425" s="63">
        <v>104420.8</v>
      </c>
      <c r="L425" s="63">
        <v>116362.4</v>
      </c>
      <c r="M425" s="63">
        <v>131304.79999999999</v>
      </c>
      <c r="N425" s="63">
        <v>0</v>
      </c>
      <c r="O425" s="63">
        <v>51181.760000000002</v>
      </c>
      <c r="P425" s="63">
        <v>34649.68</v>
      </c>
      <c r="Q425" s="63">
        <v>0</v>
      </c>
    </row>
    <row r="426" spans="1:17" x14ac:dyDescent="0.25">
      <c r="A426" s="55" t="s">
        <v>1052</v>
      </c>
      <c r="B426" s="60" t="s">
        <v>142</v>
      </c>
      <c r="C426" s="61" t="s">
        <v>1053</v>
      </c>
      <c r="D426" s="62" t="s">
        <v>138</v>
      </c>
      <c r="E426" s="60">
        <v>2</v>
      </c>
      <c r="F426" s="60">
        <v>31.5</v>
      </c>
      <c r="G426" s="60">
        <v>577</v>
      </c>
      <c r="H426" s="60">
        <v>6</v>
      </c>
      <c r="I426" s="60">
        <v>74</v>
      </c>
      <c r="J426" s="63">
        <v>57238.400000000001</v>
      </c>
      <c r="K426" s="63">
        <v>68466.820000000007</v>
      </c>
      <c r="L426" s="63">
        <v>76296.710000000006</v>
      </c>
      <c r="M426" s="63">
        <v>86094.17</v>
      </c>
      <c r="N426" s="63">
        <v>0</v>
      </c>
      <c r="O426" s="63">
        <v>150546.81</v>
      </c>
      <c r="P426" s="63">
        <v>44358.34</v>
      </c>
      <c r="Q426" s="63">
        <v>0</v>
      </c>
    </row>
    <row r="427" spans="1:17" x14ac:dyDescent="0.25">
      <c r="A427" s="55" t="s">
        <v>1054</v>
      </c>
      <c r="B427" s="60" t="s">
        <v>142</v>
      </c>
      <c r="C427" s="61" t="s">
        <v>1055</v>
      </c>
      <c r="D427" s="62" t="s">
        <v>138</v>
      </c>
      <c r="E427" s="60">
        <v>1</v>
      </c>
      <c r="F427" s="60">
        <v>31.5</v>
      </c>
      <c r="G427" s="60">
        <v>554</v>
      </c>
      <c r="H427" s="60">
        <v>4</v>
      </c>
      <c r="I427" s="60">
        <v>70</v>
      </c>
      <c r="J427" s="63">
        <v>54956.800000000003</v>
      </c>
      <c r="K427" s="63">
        <v>65737.64</v>
      </c>
      <c r="L427" s="63">
        <v>73255.42</v>
      </c>
      <c r="M427" s="63">
        <v>82662.34</v>
      </c>
      <c r="N427" s="63">
        <v>0</v>
      </c>
      <c r="O427" s="63">
        <v>51181.760000000002</v>
      </c>
      <c r="P427" s="63">
        <v>26581.23</v>
      </c>
      <c r="Q427" s="63">
        <v>0</v>
      </c>
    </row>
    <row r="428" spans="1:17" ht="30" x14ac:dyDescent="0.25">
      <c r="A428" s="55" t="s">
        <v>1056</v>
      </c>
      <c r="B428" s="60" t="s">
        <v>142</v>
      </c>
      <c r="C428" s="61" t="s">
        <v>1057</v>
      </c>
      <c r="D428" s="62" t="s">
        <v>138</v>
      </c>
      <c r="E428" s="60">
        <v>2</v>
      </c>
      <c r="F428" s="60">
        <v>31.5</v>
      </c>
      <c r="G428" s="60">
        <v>968</v>
      </c>
      <c r="H428" s="60">
        <v>6</v>
      </c>
      <c r="I428" s="60">
        <v>74</v>
      </c>
      <c r="J428" s="63">
        <v>96025.600000000006</v>
      </c>
      <c r="K428" s="63">
        <v>114862.88</v>
      </c>
      <c r="L428" s="63">
        <v>127998.64</v>
      </c>
      <c r="M428" s="63">
        <v>144435.28</v>
      </c>
      <c r="N428" s="63">
        <v>0</v>
      </c>
      <c r="O428" s="63">
        <v>150546.81</v>
      </c>
      <c r="P428" s="63">
        <v>44358.34</v>
      </c>
      <c r="Q428" s="63">
        <v>0</v>
      </c>
    </row>
    <row r="429" spans="1:17" x14ac:dyDescent="0.25">
      <c r="A429" s="55" t="s">
        <v>1058</v>
      </c>
      <c r="B429" s="60" t="s">
        <v>142</v>
      </c>
      <c r="C429" s="61" t="s">
        <v>1059</v>
      </c>
      <c r="D429" s="62" t="s">
        <v>138</v>
      </c>
      <c r="E429" s="60">
        <v>1</v>
      </c>
      <c r="F429" s="60">
        <v>31.5</v>
      </c>
      <c r="G429" s="60">
        <v>554</v>
      </c>
      <c r="H429" s="60">
        <v>4</v>
      </c>
      <c r="I429" s="60">
        <v>70</v>
      </c>
      <c r="J429" s="63">
        <v>54956.800000000003</v>
      </c>
      <c r="K429" s="63">
        <v>65737.64</v>
      </c>
      <c r="L429" s="63">
        <v>73255.42</v>
      </c>
      <c r="M429" s="63">
        <v>82662.34</v>
      </c>
      <c r="N429" s="63">
        <v>0</v>
      </c>
      <c r="O429" s="63">
        <v>51181.760000000002</v>
      </c>
      <c r="P429" s="63">
        <v>26581.23</v>
      </c>
      <c r="Q429" s="63">
        <v>0</v>
      </c>
    </row>
    <row r="430" spans="1:17" x14ac:dyDescent="0.25">
      <c r="A430" s="55" t="s">
        <v>1060</v>
      </c>
      <c r="B430" s="60" t="s">
        <v>142</v>
      </c>
      <c r="C430" s="61" t="s">
        <v>1061</v>
      </c>
      <c r="D430" s="62" t="s">
        <v>138</v>
      </c>
      <c r="E430" s="60">
        <v>2</v>
      </c>
      <c r="F430" s="60">
        <v>31.5</v>
      </c>
      <c r="G430" s="60">
        <v>968</v>
      </c>
      <c r="H430" s="60">
        <v>4</v>
      </c>
      <c r="I430" s="60">
        <v>70</v>
      </c>
      <c r="J430" s="63">
        <v>96025.600000000006</v>
      </c>
      <c r="K430" s="63">
        <v>114862.88</v>
      </c>
      <c r="L430" s="63">
        <v>127998.64</v>
      </c>
      <c r="M430" s="63">
        <v>144435.28</v>
      </c>
      <c r="N430" s="63">
        <v>0</v>
      </c>
      <c r="O430" s="63">
        <v>51181.760000000002</v>
      </c>
      <c r="P430" s="63">
        <v>26581.23</v>
      </c>
      <c r="Q430" s="63">
        <v>0</v>
      </c>
    </row>
    <row r="431" spans="1:17" x14ac:dyDescent="0.25">
      <c r="A431" s="55" t="s">
        <v>1062</v>
      </c>
      <c r="B431" s="60" t="s">
        <v>142</v>
      </c>
      <c r="C431" s="61" t="s">
        <v>1063</v>
      </c>
      <c r="D431" s="62" t="s">
        <v>138</v>
      </c>
      <c r="E431" s="60">
        <v>1</v>
      </c>
      <c r="F431" s="60">
        <v>31.5</v>
      </c>
      <c r="G431" s="60">
        <v>440</v>
      </c>
      <c r="H431" s="60">
        <v>4</v>
      </c>
      <c r="I431" s="60">
        <v>69</v>
      </c>
      <c r="J431" s="63">
        <v>43648</v>
      </c>
      <c r="K431" s="63">
        <v>52210.400000000001</v>
      </c>
      <c r="L431" s="63">
        <v>58181.2</v>
      </c>
      <c r="M431" s="63">
        <v>65652.399999999994</v>
      </c>
      <c r="N431" s="63">
        <v>0</v>
      </c>
      <c r="O431" s="63">
        <v>36571.79</v>
      </c>
      <c r="P431" s="63">
        <v>26581.23</v>
      </c>
      <c r="Q431" s="63">
        <v>0</v>
      </c>
    </row>
    <row r="432" spans="1:17" x14ac:dyDescent="0.25">
      <c r="A432" s="55" t="s">
        <v>1064</v>
      </c>
      <c r="B432" s="60" t="s">
        <v>142</v>
      </c>
      <c r="C432" s="61" t="s">
        <v>1065</v>
      </c>
      <c r="D432" s="62" t="s">
        <v>138</v>
      </c>
      <c r="E432" s="60">
        <v>1</v>
      </c>
      <c r="F432" s="60">
        <v>31.5</v>
      </c>
      <c r="G432" s="60">
        <v>440</v>
      </c>
      <c r="H432" s="60">
        <v>3</v>
      </c>
      <c r="I432" s="60">
        <v>68</v>
      </c>
      <c r="J432" s="63">
        <v>43648</v>
      </c>
      <c r="K432" s="63">
        <v>52210.400000000001</v>
      </c>
      <c r="L432" s="63">
        <v>58181.2</v>
      </c>
      <c r="M432" s="63">
        <v>65652.399999999994</v>
      </c>
      <c r="N432" s="63">
        <v>0</v>
      </c>
      <c r="O432" s="63">
        <v>25590.76</v>
      </c>
      <c r="P432" s="63">
        <v>19284.66</v>
      </c>
      <c r="Q432" s="63">
        <v>0</v>
      </c>
    </row>
    <row r="433" spans="1:17" ht="30" x14ac:dyDescent="0.25">
      <c r="A433" s="55" t="s">
        <v>1066</v>
      </c>
      <c r="B433" s="60" t="s">
        <v>142</v>
      </c>
      <c r="C433" s="61" t="s">
        <v>1067</v>
      </c>
      <c r="D433" s="62" t="s">
        <v>138</v>
      </c>
      <c r="E433" s="60">
        <v>3</v>
      </c>
      <c r="F433" s="60">
        <v>31.5</v>
      </c>
      <c r="G433" s="60">
        <v>1106</v>
      </c>
      <c r="H433" s="60">
        <v>6</v>
      </c>
      <c r="I433" s="60">
        <v>74</v>
      </c>
      <c r="J433" s="63">
        <v>109715.2</v>
      </c>
      <c r="K433" s="63">
        <v>131237.96</v>
      </c>
      <c r="L433" s="63">
        <v>146246.38</v>
      </c>
      <c r="M433" s="63">
        <v>165026.26</v>
      </c>
      <c r="N433" s="63">
        <v>0</v>
      </c>
      <c r="O433" s="63">
        <v>150546.81</v>
      </c>
      <c r="P433" s="63">
        <v>44358.34</v>
      </c>
      <c r="Q433" s="63">
        <v>0</v>
      </c>
    </row>
    <row r="434" spans="1:17" x14ac:dyDescent="0.25">
      <c r="A434" s="55" t="s">
        <v>1068</v>
      </c>
      <c r="B434" s="60" t="s">
        <v>142</v>
      </c>
      <c r="C434" s="61" t="s">
        <v>1069</v>
      </c>
      <c r="D434" s="62" t="s">
        <v>138</v>
      </c>
      <c r="E434" s="60">
        <v>2</v>
      </c>
      <c r="F434" s="60">
        <v>31.5</v>
      </c>
      <c r="G434" s="60">
        <v>968</v>
      </c>
      <c r="H434" s="60">
        <v>5</v>
      </c>
      <c r="I434" s="60">
        <v>71</v>
      </c>
      <c r="J434" s="63">
        <v>96025.600000000006</v>
      </c>
      <c r="K434" s="63">
        <v>114862.88</v>
      </c>
      <c r="L434" s="63">
        <v>127998.64</v>
      </c>
      <c r="M434" s="63">
        <v>144435.28</v>
      </c>
      <c r="N434" s="63">
        <v>0</v>
      </c>
      <c r="O434" s="63">
        <v>73123.34</v>
      </c>
      <c r="P434" s="63">
        <v>34649.68</v>
      </c>
      <c r="Q434" s="63">
        <v>0</v>
      </c>
    </row>
    <row r="435" spans="1:17" x14ac:dyDescent="0.25">
      <c r="A435" s="55" t="s">
        <v>1070</v>
      </c>
      <c r="B435" s="60" t="s">
        <v>142</v>
      </c>
      <c r="C435" s="61" t="s">
        <v>1071</v>
      </c>
      <c r="D435" s="62" t="s">
        <v>138</v>
      </c>
      <c r="E435" s="60">
        <v>1</v>
      </c>
      <c r="F435" s="60">
        <v>31.5</v>
      </c>
      <c r="G435" s="60">
        <v>440</v>
      </c>
      <c r="H435" s="60">
        <v>4</v>
      </c>
      <c r="I435" s="60">
        <v>70</v>
      </c>
      <c r="J435" s="63">
        <v>43648</v>
      </c>
      <c r="K435" s="63">
        <v>52210.400000000001</v>
      </c>
      <c r="L435" s="63">
        <v>58181.2</v>
      </c>
      <c r="M435" s="63">
        <v>65652.399999999994</v>
      </c>
      <c r="N435" s="63">
        <v>0</v>
      </c>
      <c r="O435" s="63">
        <v>51181.760000000002</v>
      </c>
      <c r="P435" s="63">
        <v>26581.23</v>
      </c>
      <c r="Q435" s="63">
        <v>0</v>
      </c>
    </row>
    <row r="436" spans="1:17" x14ac:dyDescent="0.25">
      <c r="A436" s="55" t="s">
        <v>1072</v>
      </c>
      <c r="B436" s="60" t="s">
        <v>142</v>
      </c>
      <c r="C436" s="61" t="s">
        <v>1073</v>
      </c>
      <c r="D436" s="62" t="s">
        <v>138</v>
      </c>
      <c r="E436" s="60">
        <v>1</v>
      </c>
      <c r="F436" s="60">
        <v>31.5</v>
      </c>
      <c r="G436" s="60">
        <v>440</v>
      </c>
      <c r="H436" s="60">
        <v>5</v>
      </c>
      <c r="I436" s="60">
        <v>71</v>
      </c>
      <c r="J436" s="63">
        <v>43648</v>
      </c>
      <c r="K436" s="63">
        <v>52210.400000000001</v>
      </c>
      <c r="L436" s="63">
        <v>58181.2</v>
      </c>
      <c r="M436" s="63">
        <v>65652.399999999994</v>
      </c>
      <c r="N436" s="63">
        <v>0</v>
      </c>
      <c r="O436" s="63">
        <v>73123.34</v>
      </c>
      <c r="P436" s="63">
        <v>34649.68</v>
      </c>
      <c r="Q436" s="63">
        <v>0</v>
      </c>
    </row>
    <row r="437" spans="1:17" x14ac:dyDescent="0.25">
      <c r="A437" s="55" t="s">
        <v>1074</v>
      </c>
      <c r="B437" s="60" t="s">
        <v>142</v>
      </c>
      <c r="C437" s="61" t="s">
        <v>1075</v>
      </c>
      <c r="D437" s="62" t="s">
        <v>138</v>
      </c>
      <c r="E437" s="60">
        <v>2</v>
      </c>
      <c r="F437" s="60">
        <v>31.5</v>
      </c>
      <c r="G437" s="60">
        <v>664</v>
      </c>
      <c r="H437" s="60">
        <v>5</v>
      </c>
      <c r="I437" s="60">
        <v>74</v>
      </c>
      <c r="J437" s="63">
        <v>65868.800000000003</v>
      </c>
      <c r="K437" s="63">
        <v>78790.240000000005</v>
      </c>
      <c r="L437" s="63">
        <v>87800.72</v>
      </c>
      <c r="M437" s="63">
        <v>99075.44</v>
      </c>
      <c r="N437" s="63">
        <v>0</v>
      </c>
      <c r="O437" s="63">
        <v>150546.81</v>
      </c>
      <c r="P437" s="63">
        <v>34649.68</v>
      </c>
      <c r="Q437" s="63">
        <v>0</v>
      </c>
    </row>
    <row r="438" spans="1:17" ht="45" x14ac:dyDescent="0.25">
      <c r="A438" s="55" t="s">
        <v>1076</v>
      </c>
      <c r="B438" s="60" t="s">
        <v>142</v>
      </c>
      <c r="C438" s="61" t="s">
        <v>1077</v>
      </c>
      <c r="D438" s="62" t="s">
        <v>138</v>
      </c>
      <c r="E438" s="60">
        <v>5</v>
      </c>
      <c r="F438" s="60">
        <v>31.5</v>
      </c>
      <c r="G438" s="60">
        <v>2090</v>
      </c>
      <c r="H438" s="60">
        <v>6</v>
      </c>
      <c r="I438" s="60">
        <v>76</v>
      </c>
      <c r="J438" s="63">
        <v>207328</v>
      </c>
      <c r="K438" s="63">
        <v>247999.4</v>
      </c>
      <c r="L438" s="63">
        <v>276360.7</v>
      </c>
      <c r="M438" s="63">
        <v>311848.90000000002</v>
      </c>
      <c r="N438" s="63">
        <v>0</v>
      </c>
      <c r="O438" s="63">
        <v>227784.31</v>
      </c>
      <c r="P438" s="63">
        <v>44358.34</v>
      </c>
      <c r="Q438" s="63">
        <v>0</v>
      </c>
    </row>
    <row r="439" spans="1:17" ht="30" x14ac:dyDescent="0.25">
      <c r="A439" s="55" t="s">
        <v>1078</v>
      </c>
      <c r="B439" s="60" t="s">
        <v>142</v>
      </c>
      <c r="C439" s="61" t="s">
        <v>1079</v>
      </c>
      <c r="D439" s="62" t="s">
        <v>138</v>
      </c>
      <c r="E439" s="60">
        <v>1</v>
      </c>
      <c r="F439" s="60">
        <v>31.5</v>
      </c>
      <c r="G439" s="60">
        <v>350</v>
      </c>
      <c r="H439" s="60">
        <v>4</v>
      </c>
      <c r="I439" s="60">
        <v>69</v>
      </c>
      <c r="J439" s="63">
        <v>34720</v>
      </c>
      <c r="K439" s="63">
        <v>41531</v>
      </c>
      <c r="L439" s="63">
        <v>46280.5</v>
      </c>
      <c r="M439" s="63">
        <v>52223.5</v>
      </c>
      <c r="N439" s="63">
        <v>0</v>
      </c>
      <c r="O439" s="63">
        <v>36571.79</v>
      </c>
      <c r="P439" s="63">
        <v>26581.23</v>
      </c>
      <c r="Q439" s="63">
        <v>0</v>
      </c>
    </row>
    <row r="440" spans="1:17" x14ac:dyDescent="0.25">
      <c r="A440" s="55" t="s">
        <v>1080</v>
      </c>
      <c r="B440" s="60" t="s">
        <v>142</v>
      </c>
      <c r="C440" s="61" t="s">
        <v>1081</v>
      </c>
      <c r="D440" s="62" t="s">
        <v>154</v>
      </c>
      <c r="E440" s="60">
        <v>0</v>
      </c>
      <c r="F440" s="60">
        <v>31.5</v>
      </c>
      <c r="G440" s="60">
        <v>0</v>
      </c>
      <c r="H440" s="60">
        <v>8</v>
      </c>
      <c r="I440" s="60">
        <v>145</v>
      </c>
      <c r="J440" s="63">
        <v>0</v>
      </c>
      <c r="K440" s="63">
        <v>0</v>
      </c>
      <c r="L440" s="63">
        <v>0</v>
      </c>
      <c r="M440" s="63">
        <v>0</v>
      </c>
      <c r="N440" s="63">
        <v>0</v>
      </c>
      <c r="O440" s="63">
        <v>463567.86</v>
      </c>
      <c r="P440" s="63">
        <v>119109.02</v>
      </c>
      <c r="Q440" s="63">
        <v>0</v>
      </c>
    </row>
    <row r="441" spans="1:17" x14ac:dyDescent="0.25">
      <c r="A441" s="55" t="s">
        <v>34</v>
      </c>
      <c r="B441" s="60" t="s">
        <v>135</v>
      </c>
      <c r="C441" s="61" t="s">
        <v>1082</v>
      </c>
      <c r="D441" s="62" t="s">
        <v>138</v>
      </c>
      <c r="E441" s="60" t="s">
        <v>138</v>
      </c>
      <c r="F441" s="60">
        <v>31</v>
      </c>
      <c r="G441" s="60">
        <v>0</v>
      </c>
      <c r="H441" s="60">
        <v>8</v>
      </c>
      <c r="I441" s="60" t="s">
        <v>173</v>
      </c>
      <c r="J441" s="63">
        <v>0</v>
      </c>
      <c r="K441" s="63">
        <v>0</v>
      </c>
      <c r="L441" s="63">
        <v>0</v>
      </c>
      <c r="M441" s="63">
        <v>0</v>
      </c>
      <c r="N441" s="63">
        <v>340202.82</v>
      </c>
      <c r="O441" s="63">
        <v>0</v>
      </c>
      <c r="P441" s="63">
        <v>119109.02</v>
      </c>
      <c r="Q441" s="63">
        <v>0</v>
      </c>
    </row>
    <row r="442" spans="1:17" x14ac:dyDescent="0.25">
      <c r="A442" s="55" t="s">
        <v>35</v>
      </c>
      <c r="B442" s="60" t="s">
        <v>135</v>
      </c>
      <c r="C442" s="61" t="s">
        <v>1083</v>
      </c>
      <c r="D442" s="62" t="s">
        <v>138</v>
      </c>
      <c r="E442" s="60" t="s">
        <v>138</v>
      </c>
      <c r="F442" s="60">
        <v>31</v>
      </c>
      <c r="G442" s="60">
        <v>0</v>
      </c>
      <c r="H442" s="60">
        <v>7</v>
      </c>
      <c r="I442" s="60" t="s">
        <v>173</v>
      </c>
      <c r="J442" s="63">
        <v>0</v>
      </c>
      <c r="K442" s="63">
        <v>0</v>
      </c>
      <c r="L442" s="63">
        <v>0</v>
      </c>
      <c r="M442" s="63">
        <v>0</v>
      </c>
      <c r="N442" s="63">
        <v>226809.52</v>
      </c>
      <c r="O442" s="63">
        <v>0</v>
      </c>
      <c r="P442" s="63">
        <v>80648.240000000005</v>
      </c>
      <c r="Q442" s="63">
        <v>0</v>
      </c>
    </row>
    <row r="443" spans="1:17" ht="30" x14ac:dyDescent="0.25">
      <c r="A443" s="55" t="s">
        <v>51</v>
      </c>
      <c r="B443" s="60" t="s">
        <v>135</v>
      </c>
      <c r="C443" s="61" t="s">
        <v>1084</v>
      </c>
      <c r="D443" s="62" t="s">
        <v>1085</v>
      </c>
      <c r="E443" s="60">
        <v>7</v>
      </c>
      <c r="F443" s="60">
        <v>11</v>
      </c>
      <c r="G443" s="60">
        <v>0</v>
      </c>
      <c r="H443" s="60">
        <v>7</v>
      </c>
      <c r="I443" s="60">
        <v>0</v>
      </c>
      <c r="J443" s="63">
        <v>0</v>
      </c>
      <c r="K443" s="63">
        <v>0</v>
      </c>
      <c r="L443" s="63">
        <v>0</v>
      </c>
      <c r="M443" s="63">
        <v>0</v>
      </c>
      <c r="N443" s="63">
        <v>410980</v>
      </c>
      <c r="O443" s="63">
        <v>0</v>
      </c>
      <c r="P443" s="63">
        <v>80648.240000000005</v>
      </c>
      <c r="Q443" s="63">
        <v>0</v>
      </c>
    </row>
    <row r="444" spans="1:17" ht="45" x14ac:dyDescent="0.25">
      <c r="A444" s="55" t="s">
        <v>36</v>
      </c>
      <c r="B444" s="60" t="s">
        <v>135</v>
      </c>
      <c r="C444" s="61" t="s">
        <v>1086</v>
      </c>
      <c r="D444" s="62" t="s">
        <v>138</v>
      </c>
      <c r="E444" s="60">
        <v>3</v>
      </c>
      <c r="F444" s="60">
        <v>31</v>
      </c>
      <c r="G444" s="60">
        <v>0</v>
      </c>
      <c r="H444" s="60">
        <v>6</v>
      </c>
      <c r="I444" s="60">
        <v>0</v>
      </c>
      <c r="J444" s="63">
        <v>0</v>
      </c>
      <c r="K444" s="63">
        <v>0</v>
      </c>
      <c r="L444" s="63">
        <v>0</v>
      </c>
      <c r="M444" s="63">
        <v>0</v>
      </c>
      <c r="N444" s="63">
        <v>136369.19</v>
      </c>
      <c r="O444" s="63">
        <v>0</v>
      </c>
      <c r="P444" s="63">
        <v>44358.34</v>
      </c>
      <c r="Q444" s="63">
        <v>0</v>
      </c>
    </row>
    <row r="445" spans="1:17" x14ac:dyDescent="0.25">
      <c r="A445" s="55" t="s">
        <v>37</v>
      </c>
      <c r="B445" s="60" t="s">
        <v>135</v>
      </c>
      <c r="C445" s="61" t="s">
        <v>1087</v>
      </c>
      <c r="D445" s="62" t="s">
        <v>138</v>
      </c>
      <c r="E445" s="60">
        <v>1</v>
      </c>
      <c r="F445" s="60">
        <v>31</v>
      </c>
      <c r="G445" s="60">
        <v>0</v>
      </c>
      <c r="H445" s="60">
        <v>8</v>
      </c>
      <c r="I445" s="60">
        <v>0</v>
      </c>
      <c r="J445" s="63">
        <v>0</v>
      </c>
      <c r="K445" s="63">
        <v>0</v>
      </c>
      <c r="L445" s="63">
        <v>0</v>
      </c>
      <c r="M445" s="63">
        <v>0</v>
      </c>
      <c r="N445" s="63">
        <v>218370.4</v>
      </c>
      <c r="O445" s="63">
        <v>0</v>
      </c>
      <c r="P445" s="63">
        <v>119109.02</v>
      </c>
      <c r="Q445" s="63">
        <v>0</v>
      </c>
    </row>
    <row r="446" spans="1:17" x14ac:dyDescent="0.25">
      <c r="A446" s="55" t="s">
        <v>38</v>
      </c>
      <c r="B446" s="60" t="s">
        <v>135</v>
      </c>
      <c r="C446" s="61" t="s">
        <v>1088</v>
      </c>
      <c r="D446" s="62" t="s">
        <v>138</v>
      </c>
      <c r="E446" s="60">
        <v>1</v>
      </c>
      <c r="F446" s="60">
        <v>31</v>
      </c>
      <c r="G446" s="60">
        <v>0</v>
      </c>
      <c r="H446" s="60">
        <v>0</v>
      </c>
      <c r="I446" s="60">
        <v>0</v>
      </c>
      <c r="J446" s="63">
        <v>0</v>
      </c>
      <c r="K446" s="63">
        <v>0</v>
      </c>
      <c r="L446" s="63">
        <v>0</v>
      </c>
      <c r="M446" s="63">
        <v>0</v>
      </c>
      <c r="N446" s="63">
        <v>218370.4</v>
      </c>
      <c r="O446" s="63">
        <v>0</v>
      </c>
      <c r="P446" s="63">
        <v>0</v>
      </c>
      <c r="Q446" s="63">
        <v>0</v>
      </c>
    </row>
    <row r="447" spans="1:17" ht="30" x14ac:dyDescent="0.25">
      <c r="A447" s="55" t="s">
        <v>52</v>
      </c>
      <c r="B447" s="60" t="s">
        <v>135</v>
      </c>
      <c r="C447" s="61" t="s">
        <v>1089</v>
      </c>
      <c r="D447" s="62" t="s">
        <v>1090</v>
      </c>
      <c r="E447" s="60">
        <v>7</v>
      </c>
      <c r="F447" s="60">
        <v>31</v>
      </c>
      <c r="G447" s="60">
        <v>0</v>
      </c>
      <c r="H447" s="60">
        <v>7</v>
      </c>
      <c r="I447" s="60">
        <v>0</v>
      </c>
      <c r="J447" s="63">
        <v>0</v>
      </c>
      <c r="K447" s="63">
        <v>0</v>
      </c>
      <c r="L447" s="63">
        <v>0</v>
      </c>
      <c r="M447" s="63">
        <v>0</v>
      </c>
      <c r="N447" s="63">
        <v>326808</v>
      </c>
      <c r="O447" s="63">
        <v>0</v>
      </c>
      <c r="P447" s="63">
        <v>80648.240000000005</v>
      </c>
      <c r="Q447" s="63">
        <v>0</v>
      </c>
    </row>
    <row r="448" spans="1:17" ht="30" x14ac:dyDescent="0.25">
      <c r="A448" s="55" t="s">
        <v>53</v>
      </c>
      <c r="B448" s="60" t="s">
        <v>135</v>
      </c>
      <c r="C448" s="61" t="s">
        <v>1091</v>
      </c>
      <c r="D448" s="62" t="s">
        <v>1092</v>
      </c>
      <c r="E448" s="60">
        <v>3</v>
      </c>
      <c r="F448" s="60">
        <v>31</v>
      </c>
      <c r="G448" s="60">
        <v>0</v>
      </c>
      <c r="H448" s="60">
        <v>6</v>
      </c>
      <c r="I448" s="60">
        <v>0</v>
      </c>
      <c r="J448" s="63">
        <v>0</v>
      </c>
      <c r="K448" s="63">
        <v>0</v>
      </c>
      <c r="L448" s="63">
        <v>0</v>
      </c>
      <c r="M448" s="63">
        <v>0</v>
      </c>
      <c r="N448" s="63">
        <v>150896</v>
      </c>
      <c r="O448" s="63">
        <v>0</v>
      </c>
      <c r="P448" s="63">
        <v>44358.34</v>
      </c>
      <c r="Q448" s="63">
        <v>0</v>
      </c>
    </row>
    <row r="449" spans="1:17" x14ac:dyDescent="0.25">
      <c r="A449" s="55" t="s">
        <v>39</v>
      </c>
      <c r="B449" s="60" t="s">
        <v>135</v>
      </c>
      <c r="C449" s="61" t="s">
        <v>1093</v>
      </c>
      <c r="D449" s="62" t="s">
        <v>1094</v>
      </c>
      <c r="E449" s="60">
        <v>90</v>
      </c>
      <c r="F449" s="60">
        <v>21</v>
      </c>
      <c r="G449" s="60">
        <v>0</v>
      </c>
      <c r="H449" s="60">
        <v>5</v>
      </c>
      <c r="I449" s="60">
        <v>0</v>
      </c>
      <c r="J449" s="63">
        <v>0</v>
      </c>
      <c r="K449" s="63">
        <v>0</v>
      </c>
      <c r="L449" s="63">
        <v>0</v>
      </c>
      <c r="M449" s="63">
        <v>0</v>
      </c>
      <c r="N449" s="63">
        <v>76249.67</v>
      </c>
      <c r="O449" s="63">
        <v>0</v>
      </c>
      <c r="P449" s="63">
        <v>34649.68</v>
      </c>
      <c r="Q449" s="63">
        <v>0</v>
      </c>
    </row>
    <row r="450" spans="1:17" x14ac:dyDescent="0.25">
      <c r="A450" s="55" t="s">
        <v>40</v>
      </c>
      <c r="B450" s="60" t="s">
        <v>135</v>
      </c>
      <c r="C450" s="61" t="s">
        <v>1095</v>
      </c>
      <c r="D450" s="62" t="s">
        <v>138</v>
      </c>
      <c r="E450" s="60">
        <v>90</v>
      </c>
      <c r="F450" s="60">
        <v>21</v>
      </c>
      <c r="G450" s="60">
        <v>0</v>
      </c>
      <c r="H450" s="60">
        <v>5</v>
      </c>
      <c r="I450" s="60">
        <v>0</v>
      </c>
      <c r="J450" s="63">
        <v>0</v>
      </c>
      <c r="K450" s="63">
        <v>0</v>
      </c>
      <c r="L450" s="63">
        <v>0</v>
      </c>
      <c r="M450" s="63">
        <v>0</v>
      </c>
      <c r="N450" s="63">
        <v>78287.89</v>
      </c>
      <c r="O450" s="63">
        <v>0</v>
      </c>
      <c r="P450" s="63">
        <v>34649.68</v>
      </c>
      <c r="Q450" s="63">
        <v>0</v>
      </c>
    </row>
    <row r="451" spans="1:17" x14ac:dyDescent="0.25">
      <c r="A451" s="55" t="s">
        <v>41</v>
      </c>
      <c r="B451" s="60" t="s">
        <v>135</v>
      </c>
      <c r="C451" s="61" t="s">
        <v>1096</v>
      </c>
      <c r="D451" s="62" t="s">
        <v>138</v>
      </c>
      <c r="E451" s="60">
        <v>90</v>
      </c>
      <c r="F451" s="60">
        <v>31</v>
      </c>
      <c r="G451" s="60">
        <v>0</v>
      </c>
      <c r="H451" s="60">
        <v>2</v>
      </c>
      <c r="I451" s="60">
        <v>0</v>
      </c>
      <c r="J451" s="63">
        <v>0</v>
      </c>
      <c r="K451" s="63">
        <v>0</v>
      </c>
      <c r="L451" s="63">
        <v>0</v>
      </c>
      <c r="M451" s="63">
        <v>0</v>
      </c>
      <c r="N451" s="63">
        <v>353145.98</v>
      </c>
      <c r="O451" s="63">
        <v>0</v>
      </c>
      <c r="P451" s="63">
        <v>13652.43</v>
      </c>
      <c r="Q451" s="63">
        <v>0</v>
      </c>
    </row>
    <row r="452" spans="1:17" x14ac:dyDescent="0.25">
      <c r="A452" s="55" t="s">
        <v>42</v>
      </c>
      <c r="B452" s="60" t="s">
        <v>135</v>
      </c>
      <c r="C452" s="61" t="s">
        <v>1097</v>
      </c>
      <c r="D452" s="62" t="s">
        <v>138</v>
      </c>
      <c r="E452" s="60">
        <v>90</v>
      </c>
      <c r="F452" s="60">
        <v>31</v>
      </c>
      <c r="G452" s="60">
        <v>0</v>
      </c>
      <c r="H452" s="60">
        <v>0</v>
      </c>
      <c r="I452" s="60">
        <v>0</v>
      </c>
      <c r="J452" s="63">
        <v>0</v>
      </c>
      <c r="K452" s="63">
        <v>0</v>
      </c>
      <c r="L452" s="63">
        <v>0</v>
      </c>
      <c r="M452" s="63">
        <v>0</v>
      </c>
      <c r="N452" s="63">
        <v>398071.13</v>
      </c>
      <c r="O452" s="63">
        <v>0</v>
      </c>
      <c r="P452" s="63">
        <v>0</v>
      </c>
      <c r="Q452" s="63">
        <v>0</v>
      </c>
    </row>
    <row r="453" spans="1:17" x14ac:dyDescent="0.25">
      <c r="A453" s="55" t="s">
        <v>43</v>
      </c>
      <c r="B453" s="60" t="s">
        <v>135</v>
      </c>
      <c r="C453" s="61" t="s">
        <v>1098</v>
      </c>
      <c r="D453" s="62" t="s">
        <v>138</v>
      </c>
      <c r="E453" s="60">
        <v>90</v>
      </c>
      <c r="F453" s="60">
        <v>31</v>
      </c>
      <c r="G453" s="60">
        <v>0</v>
      </c>
      <c r="H453" s="60">
        <v>0</v>
      </c>
      <c r="I453" s="60">
        <v>0</v>
      </c>
      <c r="J453" s="63">
        <v>0</v>
      </c>
      <c r="K453" s="63">
        <v>0</v>
      </c>
      <c r="L453" s="63">
        <v>0</v>
      </c>
      <c r="M453" s="63">
        <v>0</v>
      </c>
      <c r="N453" s="63">
        <v>245666.75</v>
      </c>
      <c r="O453" s="63">
        <v>0</v>
      </c>
      <c r="P453" s="63">
        <v>0</v>
      </c>
      <c r="Q453" s="63">
        <v>0</v>
      </c>
    </row>
    <row r="454" spans="1:17" x14ac:dyDescent="0.25">
      <c r="A454" s="55" t="s">
        <v>44</v>
      </c>
      <c r="B454" s="60" t="s">
        <v>135</v>
      </c>
      <c r="C454" s="61" t="s">
        <v>1099</v>
      </c>
      <c r="D454" s="62" t="s">
        <v>138</v>
      </c>
      <c r="E454" s="60">
        <v>90</v>
      </c>
      <c r="F454" s="60">
        <v>31</v>
      </c>
      <c r="G454" s="60">
        <v>0</v>
      </c>
      <c r="H454" s="60">
        <v>6</v>
      </c>
      <c r="I454" s="60">
        <v>0</v>
      </c>
      <c r="J454" s="63">
        <v>0</v>
      </c>
      <c r="K454" s="63">
        <v>0</v>
      </c>
      <c r="L454" s="63">
        <v>0</v>
      </c>
      <c r="M454" s="63">
        <v>0</v>
      </c>
      <c r="N454" s="63">
        <v>54592.56</v>
      </c>
      <c r="O454" s="63">
        <v>0</v>
      </c>
      <c r="P454" s="63">
        <v>44358.34</v>
      </c>
      <c r="Q454" s="63">
        <v>0</v>
      </c>
    </row>
    <row r="455" spans="1:17" x14ac:dyDescent="0.25">
      <c r="A455" s="55" t="s">
        <v>54</v>
      </c>
      <c r="B455" s="60" t="s">
        <v>135</v>
      </c>
      <c r="C455" s="61" t="s">
        <v>1100</v>
      </c>
      <c r="D455" s="62" t="s">
        <v>138</v>
      </c>
      <c r="E455" s="60">
        <v>90</v>
      </c>
      <c r="F455" s="60">
        <v>31</v>
      </c>
      <c r="G455" s="60">
        <v>0</v>
      </c>
      <c r="H455" s="60">
        <v>7</v>
      </c>
      <c r="I455" s="60">
        <v>0</v>
      </c>
      <c r="J455" s="63">
        <v>0</v>
      </c>
      <c r="K455" s="63">
        <v>0</v>
      </c>
      <c r="L455" s="63">
        <v>0</v>
      </c>
      <c r="M455" s="63">
        <v>0</v>
      </c>
      <c r="N455" s="63">
        <v>403784</v>
      </c>
      <c r="O455" s="63">
        <v>0</v>
      </c>
      <c r="P455" s="63">
        <v>80648.240000000005</v>
      </c>
      <c r="Q455" s="63">
        <v>0</v>
      </c>
    </row>
    <row r="456" spans="1:17" x14ac:dyDescent="0.25">
      <c r="A456" s="55" t="s">
        <v>45</v>
      </c>
      <c r="B456" s="60" t="s">
        <v>135</v>
      </c>
      <c r="C456" s="61" t="s">
        <v>1101</v>
      </c>
      <c r="D456" s="62" t="s">
        <v>138</v>
      </c>
      <c r="E456" s="60">
        <v>90</v>
      </c>
      <c r="F456" s="60">
        <v>11</v>
      </c>
      <c r="G456" s="60">
        <v>0</v>
      </c>
      <c r="H456" s="60">
        <v>2</v>
      </c>
      <c r="I456" s="60">
        <v>0</v>
      </c>
      <c r="J456" s="63">
        <v>0</v>
      </c>
      <c r="K456" s="63">
        <v>0</v>
      </c>
      <c r="L456" s="63">
        <v>0</v>
      </c>
      <c r="M456" s="63">
        <v>0</v>
      </c>
      <c r="N456" s="63">
        <v>233635.37</v>
      </c>
      <c r="O456" s="63">
        <v>0</v>
      </c>
      <c r="P456" s="63">
        <v>13652.43</v>
      </c>
      <c r="Q456" s="63">
        <v>0</v>
      </c>
    </row>
    <row r="457" spans="1:17" x14ac:dyDescent="0.25">
      <c r="A457" s="55" t="s">
        <v>55</v>
      </c>
      <c r="B457" s="60" t="s">
        <v>135</v>
      </c>
      <c r="C457" s="61" t="s">
        <v>1102</v>
      </c>
      <c r="D457" s="62" t="s">
        <v>138</v>
      </c>
      <c r="E457" s="60">
        <v>90</v>
      </c>
      <c r="F457" s="60">
        <v>11</v>
      </c>
      <c r="G457" s="60">
        <v>0</v>
      </c>
      <c r="H457" s="60">
        <v>3</v>
      </c>
      <c r="I457" s="60">
        <v>0</v>
      </c>
      <c r="J457" s="63">
        <v>0</v>
      </c>
      <c r="K457" s="63">
        <v>0</v>
      </c>
      <c r="L457" s="63">
        <v>0</v>
      </c>
      <c r="M457" s="63">
        <v>0</v>
      </c>
      <c r="N457" s="63">
        <v>234937</v>
      </c>
      <c r="O457" s="63">
        <v>0</v>
      </c>
      <c r="P457" s="63">
        <v>19284.66</v>
      </c>
      <c r="Q457" s="63">
        <v>0</v>
      </c>
    </row>
    <row r="458" spans="1:17" x14ac:dyDescent="0.25">
      <c r="A458" s="55" t="s">
        <v>56</v>
      </c>
      <c r="B458" s="60" t="s">
        <v>135</v>
      </c>
      <c r="C458" s="61" t="s">
        <v>1103</v>
      </c>
      <c r="D458" s="62" t="s">
        <v>138</v>
      </c>
      <c r="E458" s="60">
        <v>90</v>
      </c>
      <c r="F458" s="60">
        <v>11</v>
      </c>
      <c r="G458" s="60">
        <v>0</v>
      </c>
      <c r="H458" s="60">
        <v>2</v>
      </c>
      <c r="I458" s="60">
        <v>0</v>
      </c>
      <c r="J458" s="63">
        <v>0</v>
      </c>
      <c r="K458" s="63">
        <v>0</v>
      </c>
      <c r="L458" s="63">
        <v>0</v>
      </c>
      <c r="M458" s="63">
        <v>0</v>
      </c>
      <c r="N458" s="63">
        <v>273732</v>
      </c>
      <c r="O458" s="63">
        <v>0</v>
      </c>
      <c r="P458" s="63">
        <v>13652.43</v>
      </c>
      <c r="Q458" s="63">
        <v>0</v>
      </c>
    </row>
    <row r="459" spans="1:17" ht="30" x14ac:dyDescent="0.25">
      <c r="A459" s="55" t="s">
        <v>57</v>
      </c>
      <c r="B459" s="60" t="s">
        <v>135</v>
      </c>
      <c r="C459" s="61" t="s">
        <v>1104</v>
      </c>
      <c r="D459" s="62" t="s">
        <v>1105</v>
      </c>
      <c r="E459" s="60">
        <v>9</v>
      </c>
      <c r="F459" s="60">
        <v>11</v>
      </c>
      <c r="G459" s="60">
        <v>0</v>
      </c>
      <c r="H459" s="60">
        <v>8</v>
      </c>
      <c r="I459" s="60">
        <v>0</v>
      </c>
      <c r="J459" s="63">
        <v>0</v>
      </c>
      <c r="K459" s="63">
        <v>0</v>
      </c>
      <c r="L459" s="63">
        <v>0</v>
      </c>
      <c r="M459" s="63">
        <v>0</v>
      </c>
      <c r="N459" s="63">
        <v>752974</v>
      </c>
      <c r="O459" s="63">
        <v>0</v>
      </c>
      <c r="P459" s="63">
        <v>119109.02</v>
      </c>
      <c r="Q459" s="63">
        <v>0</v>
      </c>
    </row>
    <row r="460" spans="1:17" x14ac:dyDescent="0.25">
      <c r="A460" s="55" t="s">
        <v>58</v>
      </c>
      <c r="B460" s="60" t="s">
        <v>135</v>
      </c>
      <c r="C460" s="61" t="s">
        <v>1106</v>
      </c>
      <c r="D460" s="62" t="s">
        <v>1107</v>
      </c>
      <c r="E460" s="60">
        <v>10</v>
      </c>
      <c r="F460" s="60">
        <v>11</v>
      </c>
      <c r="G460" s="60">
        <v>0</v>
      </c>
      <c r="H460" s="60">
        <v>8</v>
      </c>
      <c r="I460" s="60">
        <v>0</v>
      </c>
      <c r="J460" s="63">
        <v>0</v>
      </c>
      <c r="K460" s="63">
        <v>0</v>
      </c>
      <c r="L460" s="63">
        <v>0</v>
      </c>
      <c r="M460" s="63">
        <v>0</v>
      </c>
      <c r="N460" s="63">
        <v>1054013</v>
      </c>
      <c r="O460" s="63">
        <v>0</v>
      </c>
      <c r="P460" s="63">
        <v>119109.02</v>
      </c>
      <c r="Q460" s="63">
        <v>0</v>
      </c>
    </row>
    <row r="461" spans="1:17" ht="30" x14ac:dyDescent="0.25">
      <c r="A461" s="55" t="s">
        <v>59</v>
      </c>
      <c r="B461" s="60" t="s">
        <v>135</v>
      </c>
      <c r="C461" s="61" t="s">
        <v>1108</v>
      </c>
      <c r="D461" s="62" t="s">
        <v>1109</v>
      </c>
      <c r="E461" s="60">
        <v>4</v>
      </c>
      <c r="F461" s="60">
        <v>11</v>
      </c>
      <c r="G461" s="60">
        <v>0</v>
      </c>
      <c r="H461" s="60">
        <v>7</v>
      </c>
      <c r="I461" s="60">
        <v>0</v>
      </c>
      <c r="J461" s="63">
        <v>0</v>
      </c>
      <c r="K461" s="63">
        <v>0</v>
      </c>
      <c r="L461" s="63">
        <v>0</v>
      </c>
      <c r="M461" s="63">
        <v>0</v>
      </c>
      <c r="N461" s="63">
        <v>452458</v>
      </c>
      <c r="O461" s="63">
        <v>0</v>
      </c>
      <c r="P461" s="63">
        <v>80648.240000000005</v>
      </c>
      <c r="Q461" s="63">
        <v>0</v>
      </c>
    </row>
    <row r="462" spans="1:17" x14ac:dyDescent="0.25">
      <c r="A462" s="55" t="s">
        <v>46</v>
      </c>
      <c r="B462" s="60" t="s">
        <v>135</v>
      </c>
      <c r="C462" s="61" t="s">
        <v>1110</v>
      </c>
      <c r="D462" s="62" t="s">
        <v>1111</v>
      </c>
      <c r="E462" s="60" t="s">
        <v>138</v>
      </c>
      <c r="F462" s="60">
        <v>31</v>
      </c>
      <c r="G462" s="60">
        <v>0</v>
      </c>
      <c r="H462" s="60">
        <v>0</v>
      </c>
      <c r="I462" s="60">
        <v>0</v>
      </c>
      <c r="J462" s="63">
        <v>0</v>
      </c>
      <c r="K462" s="63">
        <v>0</v>
      </c>
      <c r="L462" s="63">
        <v>0</v>
      </c>
      <c r="M462" s="63">
        <v>0</v>
      </c>
      <c r="N462" s="63">
        <v>56476.24</v>
      </c>
      <c r="O462" s="63">
        <v>0</v>
      </c>
      <c r="P462" s="63">
        <v>0</v>
      </c>
      <c r="Q462" s="63">
        <v>0</v>
      </c>
    </row>
    <row r="463" spans="1:17" x14ac:dyDescent="0.25">
      <c r="A463" s="55" t="s">
        <v>47</v>
      </c>
      <c r="B463" s="60" t="s">
        <v>135</v>
      </c>
      <c r="C463" s="61" t="s">
        <v>1112</v>
      </c>
      <c r="D463" s="62" t="s">
        <v>1113</v>
      </c>
      <c r="E463" s="60" t="s">
        <v>138</v>
      </c>
      <c r="F463" s="60">
        <v>31</v>
      </c>
      <c r="G463" s="60">
        <v>0</v>
      </c>
      <c r="H463" s="60">
        <v>0</v>
      </c>
      <c r="I463" s="60">
        <v>0</v>
      </c>
      <c r="J463" s="63">
        <v>0</v>
      </c>
      <c r="K463" s="63">
        <v>0</v>
      </c>
      <c r="L463" s="63">
        <v>0</v>
      </c>
      <c r="M463" s="63">
        <v>0</v>
      </c>
      <c r="N463" s="63">
        <v>179940.17</v>
      </c>
      <c r="O463" s="63">
        <v>0</v>
      </c>
      <c r="P463" s="63">
        <v>0</v>
      </c>
      <c r="Q463" s="63">
        <v>0</v>
      </c>
    </row>
    <row r="464" spans="1:17" x14ac:dyDescent="0.25">
      <c r="A464" s="55" t="s">
        <v>48</v>
      </c>
      <c r="B464" s="60" t="s">
        <v>135</v>
      </c>
      <c r="C464" s="61" t="s">
        <v>1114</v>
      </c>
      <c r="D464" s="62" t="s">
        <v>1113</v>
      </c>
      <c r="E464" s="60" t="s">
        <v>138</v>
      </c>
      <c r="F464" s="60">
        <v>31</v>
      </c>
      <c r="G464" s="60">
        <v>0</v>
      </c>
      <c r="H464" s="60">
        <v>0</v>
      </c>
      <c r="I464" s="60">
        <v>0</v>
      </c>
      <c r="J464" s="63">
        <v>0</v>
      </c>
      <c r="K464" s="63">
        <v>0</v>
      </c>
      <c r="L464" s="63">
        <v>0</v>
      </c>
      <c r="M464" s="63">
        <v>0</v>
      </c>
      <c r="N464" s="63">
        <v>224875.21</v>
      </c>
      <c r="O464" s="63">
        <v>0</v>
      </c>
      <c r="P464" s="63">
        <v>0</v>
      </c>
      <c r="Q464" s="63">
        <v>0</v>
      </c>
    </row>
    <row r="465" spans="1:17" ht="45" x14ac:dyDescent="0.25">
      <c r="A465" s="55" t="s">
        <v>1115</v>
      </c>
      <c r="B465" s="60" t="s">
        <v>142</v>
      </c>
      <c r="C465" s="61" t="s">
        <v>1116</v>
      </c>
      <c r="D465" s="62" t="s">
        <v>138</v>
      </c>
      <c r="E465" s="60">
        <v>1</v>
      </c>
      <c r="F465" s="60">
        <v>31.5</v>
      </c>
      <c r="G465" s="60">
        <v>737</v>
      </c>
      <c r="H465" s="60">
        <v>4</v>
      </c>
      <c r="I465" s="60">
        <v>155</v>
      </c>
      <c r="J465" s="63">
        <v>73110.399999999994</v>
      </c>
      <c r="K465" s="63">
        <v>87452.42</v>
      </c>
      <c r="L465" s="63">
        <v>97453.51</v>
      </c>
      <c r="M465" s="63">
        <v>109967.77</v>
      </c>
      <c r="N465" s="63">
        <v>0</v>
      </c>
      <c r="O465" s="63">
        <v>103291.4</v>
      </c>
      <c r="P465" s="63">
        <v>26581.23</v>
      </c>
      <c r="Q465" s="63">
        <v>0</v>
      </c>
    </row>
    <row r="466" spans="1:17" ht="45" x14ac:dyDescent="0.25">
      <c r="A466" s="55" t="s">
        <v>1117</v>
      </c>
      <c r="B466" s="60" t="s">
        <v>142</v>
      </c>
      <c r="C466" s="61" t="s">
        <v>1118</v>
      </c>
      <c r="D466" s="62" t="s">
        <v>138</v>
      </c>
      <c r="E466" s="60">
        <v>1</v>
      </c>
      <c r="F466" s="60">
        <v>31.5</v>
      </c>
      <c r="G466" s="60">
        <v>797</v>
      </c>
      <c r="H466" s="60">
        <v>5</v>
      </c>
      <c r="I466" s="60">
        <v>156</v>
      </c>
      <c r="J466" s="63">
        <v>79062.399999999994</v>
      </c>
      <c r="K466" s="63">
        <v>94572.02</v>
      </c>
      <c r="L466" s="63">
        <v>105387.31</v>
      </c>
      <c r="M466" s="63">
        <v>118920.37</v>
      </c>
      <c r="N466" s="63">
        <v>0</v>
      </c>
      <c r="O466" s="63">
        <v>120660.65</v>
      </c>
      <c r="P466" s="63">
        <v>34649.68</v>
      </c>
      <c r="Q466" s="63">
        <v>0</v>
      </c>
    </row>
    <row r="467" spans="1:17" ht="30" x14ac:dyDescent="0.25">
      <c r="A467" s="55" t="s">
        <v>1119</v>
      </c>
      <c r="B467" s="60" t="s">
        <v>142</v>
      </c>
      <c r="C467" s="61" t="s">
        <v>1120</v>
      </c>
      <c r="D467" s="62" t="s">
        <v>138</v>
      </c>
      <c r="E467" s="60">
        <v>1</v>
      </c>
      <c r="F467" s="60">
        <v>31.5</v>
      </c>
      <c r="G467" s="60">
        <v>1100</v>
      </c>
      <c r="H467" s="60">
        <v>5</v>
      </c>
      <c r="I467" s="60">
        <v>74</v>
      </c>
      <c r="J467" s="63">
        <v>109120</v>
      </c>
      <c r="K467" s="63">
        <v>130526</v>
      </c>
      <c r="L467" s="63">
        <v>145453</v>
      </c>
      <c r="M467" s="63">
        <v>164131</v>
      </c>
      <c r="N467" s="63">
        <v>0</v>
      </c>
      <c r="O467" s="63">
        <v>150546.81</v>
      </c>
      <c r="P467" s="63">
        <v>34649.68</v>
      </c>
      <c r="Q467" s="63">
        <v>0</v>
      </c>
    </row>
    <row r="468" spans="1:17" ht="30" x14ac:dyDescent="0.25">
      <c r="A468" s="55" t="s">
        <v>1121</v>
      </c>
      <c r="B468" s="60" t="s">
        <v>142</v>
      </c>
      <c r="C468" s="61" t="s">
        <v>1122</v>
      </c>
      <c r="D468" s="62" t="s">
        <v>138</v>
      </c>
      <c r="E468" s="60">
        <v>1</v>
      </c>
      <c r="F468" s="60">
        <v>31.5</v>
      </c>
      <c r="G468" s="60">
        <v>880</v>
      </c>
      <c r="H468" s="60">
        <v>5</v>
      </c>
      <c r="I468" s="60">
        <v>72</v>
      </c>
      <c r="J468" s="63">
        <v>87296</v>
      </c>
      <c r="K468" s="63">
        <v>104420.8</v>
      </c>
      <c r="L468" s="63">
        <v>116362.4</v>
      </c>
      <c r="M468" s="63">
        <v>131304.79999999999</v>
      </c>
      <c r="N468" s="63">
        <v>0</v>
      </c>
      <c r="O468" s="63">
        <v>124258.64</v>
      </c>
      <c r="P468" s="63">
        <v>34649.68</v>
      </c>
      <c r="Q468" s="63">
        <v>0</v>
      </c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workbookViewId="0">
      <selection activeCell="G12" sqref="G12"/>
    </sheetView>
  </sheetViews>
  <sheetFormatPr baseColWidth="10" defaultRowHeight="15" x14ac:dyDescent="0.25"/>
  <cols>
    <col min="1" max="1" width="16.140625" bestFit="1" customWidth="1"/>
    <col min="2" max="2" width="13.42578125" bestFit="1" customWidth="1"/>
  </cols>
  <sheetData>
    <row r="1" spans="1:13" ht="26.25" x14ac:dyDescent="0.4">
      <c r="A1" s="69" t="s">
        <v>116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3" spans="1:13" s="1" customFormat="1" ht="14.25" x14ac:dyDescent="0.2"/>
    <row r="4" spans="1:13" s="8" customFormat="1" ht="19.5" customHeight="1" x14ac:dyDescent="0.25">
      <c r="A4" s="1"/>
      <c r="B4" s="71" t="s">
        <v>8</v>
      </c>
      <c r="C4" s="72"/>
      <c r="D4" s="72"/>
      <c r="E4" s="73"/>
      <c r="F4" s="70" t="s">
        <v>9</v>
      </c>
      <c r="G4" s="70"/>
      <c r="H4" s="70"/>
      <c r="I4" s="70"/>
    </row>
    <row r="5" spans="1:13" s="8" customFormat="1" ht="19.5" customHeight="1" x14ac:dyDescent="0.2">
      <c r="B5" s="6" t="s">
        <v>0</v>
      </c>
      <c r="C5" s="6" t="s">
        <v>1</v>
      </c>
      <c r="D5" s="6" t="s">
        <v>2</v>
      </c>
      <c r="E5" s="6" t="s">
        <v>3</v>
      </c>
      <c r="F5" s="7" t="s">
        <v>4</v>
      </c>
      <c r="G5" s="7" t="s">
        <v>5</v>
      </c>
      <c r="H5" s="7" t="s">
        <v>6</v>
      </c>
      <c r="I5" s="7" t="s">
        <v>7</v>
      </c>
    </row>
    <row r="6" spans="1:13" s="2" customFormat="1" ht="17.25" x14ac:dyDescent="0.3">
      <c r="A6" s="50">
        <v>44986</v>
      </c>
      <c r="B6" s="51">
        <v>99.197210530781888</v>
      </c>
      <c r="C6" s="51">
        <v>118.65765838743251</v>
      </c>
      <c r="D6" s="51">
        <v>132.23469677264535</v>
      </c>
      <c r="E6" s="51">
        <v>149.20599475416131</v>
      </c>
      <c r="F6" s="51">
        <v>101.12065047319938</v>
      </c>
      <c r="G6" s="51">
        <v>120.77907063512194</v>
      </c>
      <c r="H6" s="51">
        <v>137.3886391039299</v>
      </c>
      <c r="I6" s="51">
        <v>153.87310169907821</v>
      </c>
    </row>
    <row r="7" spans="1:13" s="2" customFormat="1" ht="17.25" x14ac:dyDescent="0.3">
      <c r="A7" s="53"/>
      <c r="B7" s="54"/>
      <c r="C7" s="54"/>
      <c r="D7" s="54"/>
      <c r="E7" s="54"/>
      <c r="F7" s="54"/>
      <c r="G7" s="54"/>
      <c r="H7" s="54"/>
      <c r="I7" s="54"/>
    </row>
    <row r="8" spans="1:13" s="2" customFormat="1" ht="17.25" x14ac:dyDescent="0.3">
      <c r="A8" s="53"/>
      <c r="B8" s="54"/>
      <c r="C8" s="54"/>
      <c r="D8" s="54"/>
      <c r="E8" s="54"/>
      <c r="F8" s="54"/>
      <c r="G8" s="54"/>
      <c r="H8" s="54"/>
      <c r="I8" s="54"/>
    </row>
    <row r="9" spans="1:13" s="2" customFormat="1" ht="17.25" x14ac:dyDescent="0.3">
      <c r="A9" s="15" t="s">
        <v>60</v>
      </c>
      <c r="B9" s="15"/>
    </row>
    <row r="10" spans="1:13" ht="17.25" x14ac:dyDescent="0.3">
      <c r="A10" s="9">
        <v>44986</v>
      </c>
      <c r="B10" s="11">
        <v>6812.5244219999995</v>
      </c>
      <c r="C10" s="14">
        <v>0.15</v>
      </c>
      <c r="D10" s="46"/>
      <c r="E10" s="2"/>
    </row>
  </sheetData>
  <mergeCells count="3">
    <mergeCell ref="F4:I4"/>
    <mergeCell ref="B4:E4"/>
    <mergeCell ref="A1:M1"/>
  </mergeCells>
  <pageMargins left="0.51181102362204722" right="0.51181102362204722" top="0.35433070866141736" bottom="0.35433070866141736" header="0.31496062992125984" footer="0.31496062992125984"/>
  <pageSetup paperSize="9" scale="84" fitToHeight="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3"/>
  <sheetViews>
    <sheetView workbookViewId="0"/>
  </sheetViews>
  <sheetFormatPr baseColWidth="10" defaultColWidth="11.42578125" defaultRowHeight="17.25" x14ac:dyDescent="0.3"/>
  <cols>
    <col min="1" max="1" width="8.140625" style="2" bestFit="1" customWidth="1"/>
    <col min="2" max="2" width="18" style="2" bestFit="1" customWidth="1"/>
    <col min="3" max="3" width="16" style="2" bestFit="1" customWidth="1"/>
    <col min="4" max="4" width="18" style="2" bestFit="1" customWidth="1"/>
    <col min="5" max="16384" width="11.42578125" style="2"/>
  </cols>
  <sheetData>
    <row r="1" spans="1:4" x14ac:dyDescent="0.3">
      <c r="B1" s="74" t="s">
        <v>116</v>
      </c>
      <c r="C1" s="75"/>
      <c r="D1" s="75"/>
    </row>
    <row r="2" spans="1:4" x14ac:dyDescent="0.3">
      <c r="A2" s="3" t="s">
        <v>10</v>
      </c>
      <c r="B2" s="4" t="s">
        <v>11</v>
      </c>
      <c r="C2" s="4" t="s">
        <v>61</v>
      </c>
      <c r="D2" s="10" t="s">
        <v>62</v>
      </c>
    </row>
    <row r="3" spans="1:4" ht="27" customHeight="1" x14ac:dyDescent="0.3">
      <c r="A3" s="5" t="s">
        <v>49</v>
      </c>
      <c r="B3" s="49">
        <v>1108281.5541071997</v>
      </c>
      <c r="C3" s="11">
        <v>315350.76149279997</v>
      </c>
      <c r="D3" s="12">
        <v>1423632.3155999996</v>
      </c>
    </row>
    <row r="4" spans="1:4" ht="27" customHeight="1" x14ac:dyDescent="0.3">
      <c r="A4" s="5" t="s">
        <v>50</v>
      </c>
      <c r="B4" s="49">
        <v>1507077.5227595998</v>
      </c>
      <c r="C4" s="11">
        <v>420395.02595639997</v>
      </c>
      <c r="D4" s="12">
        <v>1927472.5487159998</v>
      </c>
    </row>
    <row r="5" spans="1:4" ht="27" customHeight="1" x14ac:dyDescent="0.3">
      <c r="A5" s="5" t="s">
        <v>51</v>
      </c>
      <c r="B5" s="49">
        <v>289712.13685514883</v>
      </c>
      <c r="C5" s="11">
        <v>121267.83609568539</v>
      </c>
      <c r="D5" s="12">
        <v>410979.9729508342</v>
      </c>
    </row>
    <row r="6" spans="1:4" ht="27" customHeight="1" x14ac:dyDescent="0.3">
      <c r="A6" s="5" t="s">
        <v>52</v>
      </c>
      <c r="B6" s="49">
        <v>205550.28873105883</v>
      </c>
      <c r="C6" s="11">
        <v>121257.78571974508</v>
      </c>
      <c r="D6" s="12">
        <v>326808.07445080392</v>
      </c>
    </row>
    <row r="7" spans="1:4" ht="27" customHeight="1" x14ac:dyDescent="0.3">
      <c r="A7" s="5" t="s">
        <v>53</v>
      </c>
      <c r="B7" s="49">
        <v>90262.426319853315</v>
      </c>
      <c r="C7" s="11">
        <v>60633.918047842693</v>
      </c>
      <c r="D7" s="12">
        <v>150896.344367696</v>
      </c>
    </row>
    <row r="8" spans="1:4" ht="27" customHeight="1" x14ac:dyDescent="0.3">
      <c r="A8" s="5" t="s">
        <v>54</v>
      </c>
      <c r="B8" s="49">
        <v>312838.05189378397</v>
      </c>
      <c r="C8" s="11">
        <v>90945.851883793846</v>
      </c>
      <c r="D8" s="12">
        <v>403783.9037775778</v>
      </c>
    </row>
    <row r="9" spans="1:4" ht="27" customHeight="1" x14ac:dyDescent="0.3">
      <c r="A9" s="5" t="s">
        <v>55</v>
      </c>
      <c r="B9" s="49">
        <v>184404.29775266323</v>
      </c>
      <c r="C9" s="11">
        <v>50533.290227839068</v>
      </c>
      <c r="D9" s="12">
        <v>234937.58798050229</v>
      </c>
    </row>
    <row r="10" spans="1:4" ht="27" customHeight="1" x14ac:dyDescent="0.3">
      <c r="A10" s="5" t="s">
        <v>56</v>
      </c>
      <c r="B10" s="49">
        <v>213098.12106222581</v>
      </c>
      <c r="C10" s="11">
        <v>60633.918047842693</v>
      </c>
      <c r="D10" s="12">
        <v>273732.03911006852</v>
      </c>
    </row>
    <row r="11" spans="1:4" ht="27" customHeight="1" x14ac:dyDescent="0.3">
      <c r="A11" s="5" t="s">
        <v>57</v>
      </c>
      <c r="B11" s="49">
        <v>571072.41130390682</v>
      </c>
      <c r="C11" s="11">
        <v>181901.75414352803</v>
      </c>
      <c r="D11" s="12">
        <v>752974.16544743488</v>
      </c>
    </row>
    <row r="12" spans="1:4" ht="27" customHeight="1" x14ac:dyDescent="0.3">
      <c r="A12" s="5" t="s">
        <v>58</v>
      </c>
      <c r="B12" s="49">
        <v>811467.35341999319</v>
      </c>
      <c r="C12" s="11">
        <v>242545.72256731096</v>
      </c>
      <c r="D12" s="12">
        <v>1054013.0759873041</v>
      </c>
    </row>
    <row r="13" spans="1:4" ht="27" customHeight="1" thickBot="1" x14ac:dyDescent="0.35">
      <c r="A13" s="5" t="s">
        <v>59</v>
      </c>
      <c r="B13" s="49">
        <v>290757.37595294026</v>
      </c>
      <c r="C13" s="11">
        <v>161700.49850352076</v>
      </c>
      <c r="D13" s="13">
        <v>452457.87445646105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C11"/>
  <sheetViews>
    <sheetView workbookViewId="0">
      <selection activeCell="CJ7" sqref="CJ7"/>
    </sheetView>
  </sheetViews>
  <sheetFormatPr baseColWidth="10" defaultRowHeight="15" x14ac:dyDescent="0.25"/>
  <cols>
    <col min="1" max="1" width="9.7109375" bestFit="1" customWidth="1"/>
    <col min="2" max="2" width="64.28515625" style="37" hidden="1" customWidth="1"/>
    <col min="3" max="3" width="14.28515625" hidden="1" customWidth="1"/>
    <col min="4" max="4" width="15.85546875" hidden="1" customWidth="1"/>
    <col min="5" max="5" width="15.140625" hidden="1" customWidth="1"/>
    <col min="6" max="6" width="14.28515625" hidden="1" customWidth="1"/>
    <col min="7" max="7" width="15.85546875" hidden="1" customWidth="1"/>
    <col min="8" max="8" width="15.140625" hidden="1" customWidth="1"/>
    <col min="9" max="9" width="13.28515625" hidden="1" customWidth="1"/>
    <col min="10" max="10" width="15.85546875" hidden="1" customWidth="1"/>
    <col min="11" max="11" width="15.140625" hidden="1" customWidth="1"/>
    <col min="12" max="13" width="12.140625" hidden="1" customWidth="1"/>
    <col min="14" max="14" width="13.28515625" hidden="1" customWidth="1"/>
    <col min="15" max="15" width="15.85546875" hidden="1" customWidth="1"/>
    <col min="16" max="16" width="15.140625" hidden="1" customWidth="1"/>
    <col min="17" max="18" width="11.42578125" hidden="1" customWidth="1"/>
    <col min="19" max="19" width="13.28515625" hidden="1" customWidth="1"/>
    <col min="20" max="20" width="15.85546875" hidden="1" customWidth="1"/>
    <col min="21" max="21" width="15.140625" hidden="1" customWidth="1"/>
    <col min="22" max="22" width="13.28515625" style="40" hidden="1" customWidth="1"/>
    <col min="23" max="23" width="15.85546875" style="40" hidden="1" customWidth="1"/>
    <col min="24" max="24" width="15.140625" style="40" hidden="1" customWidth="1"/>
    <col min="25" max="26" width="13.5703125" hidden="1" customWidth="1"/>
    <col min="27" max="27" width="14.42578125" style="40" hidden="1" customWidth="1"/>
    <col min="28" max="28" width="15.85546875" style="40" hidden="1" customWidth="1"/>
    <col min="29" max="29" width="15.140625" style="40" hidden="1" customWidth="1"/>
    <col min="30" max="30" width="14.42578125" hidden="1" customWidth="1"/>
    <col min="31" max="31" width="15.85546875" hidden="1" customWidth="1"/>
    <col min="32" max="32" width="15.140625" hidden="1" customWidth="1"/>
    <col min="33" max="33" width="14.42578125" hidden="1" customWidth="1"/>
    <col min="34" max="34" width="15.85546875" hidden="1" customWidth="1"/>
    <col min="35" max="35" width="15.140625" hidden="1" customWidth="1"/>
    <col min="36" max="36" width="14.42578125" hidden="1" customWidth="1"/>
    <col min="37" max="37" width="15.85546875" hidden="1" customWidth="1"/>
    <col min="38" max="38" width="15.140625" hidden="1" customWidth="1"/>
    <col min="39" max="39" width="14.42578125" hidden="1" customWidth="1"/>
    <col min="40" max="40" width="15.85546875" hidden="1" customWidth="1"/>
    <col min="41" max="41" width="15.140625" hidden="1" customWidth="1"/>
    <col min="42" max="42" width="14.42578125" hidden="1" customWidth="1"/>
    <col min="43" max="43" width="15.85546875" hidden="1" customWidth="1"/>
    <col min="44" max="44" width="15.140625" hidden="1" customWidth="1"/>
    <col min="45" max="45" width="14.42578125" hidden="1" customWidth="1"/>
    <col min="46" max="46" width="15.85546875" hidden="1" customWidth="1"/>
    <col min="47" max="47" width="15.140625" hidden="1" customWidth="1"/>
    <col min="48" max="48" width="13.28515625" style="45" hidden="1" customWidth="1"/>
    <col min="49" max="49" width="12.140625" style="45" hidden="1" customWidth="1"/>
    <col min="50" max="50" width="14.42578125" hidden="1" customWidth="1"/>
    <col min="51" max="51" width="15.85546875" hidden="1" customWidth="1"/>
    <col min="52" max="52" width="15.140625" hidden="1" customWidth="1"/>
    <col min="53" max="53" width="13.28515625" style="45" hidden="1" customWidth="1"/>
    <col min="54" max="54" width="12.140625" style="45" hidden="1" customWidth="1"/>
    <col min="55" max="55" width="14.42578125" hidden="1" customWidth="1"/>
    <col min="56" max="56" width="15.85546875" hidden="1" customWidth="1"/>
    <col min="57" max="57" width="15.140625" hidden="1" customWidth="1"/>
    <col min="58" max="58" width="14.42578125" hidden="1" customWidth="1"/>
    <col min="59" max="59" width="15.85546875" hidden="1" customWidth="1"/>
    <col min="60" max="60" width="15.140625" hidden="1" customWidth="1"/>
    <col min="61" max="61" width="14.42578125" hidden="1" customWidth="1"/>
    <col min="62" max="62" width="15.85546875" hidden="1" customWidth="1"/>
    <col min="63" max="63" width="15.140625" hidden="1" customWidth="1"/>
    <col min="64" max="64" width="14.42578125" hidden="1" customWidth="1"/>
    <col min="65" max="65" width="15.85546875" hidden="1" customWidth="1"/>
    <col min="66" max="66" width="15.140625" hidden="1" customWidth="1"/>
    <col min="67" max="67" width="14.42578125" hidden="1" customWidth="1"/>
    <col min="68" max="68" width="15.85546875" hidden="1" customWidth="1"/>
    <col min="69" max="69" width="15.140625" hidden="1" customWidth="1"/>
    <col min="70" max="70" width="14.42578125" hidden="1" customWidth="1"/>
    <col min="71" max="71" width="15.85546875" hidden="1" customWidth="1"/>
    <col min="72" max="72" width="15.140625" hidden="1" customWidth="1"/>
    <col min="73" max="73" width="14.42578125" hidden="1" customWidth="1"/>
    <col min="74" max="74" width="15.85546875" hidden="1" customWidth="1"/>
    <col min="75" max="75" width="15.140625" hidden="1" customWidth="1"/>
    <col min="76" max="76" width="14.42578125" hidden="1" customWidth="1"/>
    <col min="77" max="77" width="15.85546875" hidden="1" customWidth="1"/>
    <col min="78" max="78" width="15.140625" hidden="1" customWidth="1"/>
    <col min="79" max="79" width="14.42578125" bestFit="1" customWidth="1"/>
    <col min="80" max="80" width="15.85546875" bestFit="1" customWidth="1"/>
    <col min="81" max="81" width="15.140625" bestFit="1" customWidth="1"/>
  </cols>
  <sheetData>
    <row r="1" spans="1:81" s="16" customFormat="1" ht="24" customHeight="1" x14ac:dyDescent="0.25">
      <c r="B1" s="17"/>
      <c r="C1" s="79" t="s">
        <v>69</v>
      </c>
      <c r="D1" s="80"/>
      <c r="E1" s="81"/>
      <c r="F1" s="82" t="s">
        <v>70</v>
      </c>
      <c r="G1" s="83"/>
      <c r="H1" s="84"/>
      <c r="I1" s="79" t="s">
        <v>71</v>
      </c>
      <c r="J1" s="80"/>
      <c r="K1" s="80"/>
      <c r="L1" s="18"/>
      <c r="M1" s="18"/>
      <c r="N1" s="85" t="s">
        <v>72</v>
      </c>
      <c r="O1" s="85"/>
      <c r="P1" s="85"/>
      <c r="Q1" s="18"/>
      <c r="R1" s="18"/>
      <c r="S1" s="77" t="s">
        <v>73</v>
      </c>
      <c r="T1" s="77"/>
      <c r="U1" s="77"/>
      <c r="V1" s="87" t="s">
        <v>98</v>
      </c>
      <c r="W1" s="87"/>
      <c r="X1" s="87"/>
      <c r="Y1" s="18"/>
      <c r="Z1" s="18"/>
      <c r="AA1" s="86" t="s">
        <v>99</v>
      </c>
      <c r="AB1" s="86"/>
      <c r="AC1" s="86"/>
      <c r="AD1" s="78" t="s">
        <v>100</v>
      </c>
      <c r="AE1" s="78"/>
      <c r="AF1" s="78"/>
      <c r="AG1" s="78" t="s">
        <v>101</v>
      </c>
      <c r="AH1" s="78"/>
      <c r="AI1" s="78"/>
      <c r="AJ1" s="77" t="s">
        <v>102</v>
      </c>
      <c r="AK1" s="77"/>
      <c r="AL1" s="77"/>
      <c r="AM1" s="77" t="s">
        <v>103</v>
      </c>
      <c r="AN1" s="77"/>
      <c r="AO1" s="77"/>
      <c r="AP1" s="77" t="s">
        <v>105</v>
      </c>
      <c r="AQ1" s="77"/>
      <c r="AR1" s="77"/>
      <c r="AS1" s="76" t="s">
        <v>106</v>
      </c>
      <c r="AT1" s="76"/>
      <c r="AU1" s="76"/>
      <c r="AV1" s="47"/>
      <c r="AW1" s="47"/>
      <c r="AX1" s="76" t="s">
        <v>107</v>
      </c>
      <c r="AY1" s="76"/>
      <c r="AZ1" s="76"/>
      <c r="BA1" s="47"/>
      <c r="BB1" s="47"/>
      <c r="BC1" s="77" t="s">
        <v>108</v>
      </c>
      <c r="BD1" s="77"/>
      <c r="BE1" s="77"/>
      <c r="BF1" s="77" t="s">
        <v>109</v>
      </c>
      <c r="BG1" s="77"/>
      <c r="BH1" s="77"/>
      <c r="BI1" s="77" t="s">
        <v>110</v>
      </c>
      <c r="BJ1" s="77"/>
      <c r="BK1" s="77"/>
      <c r="BL1" s="77" t="s">
        <v>111</v>
      </c>
      <c r="BM1" s="77"/>
      <c r="BN1" s="77"/>
      <c r="BO1" s="77" t="s">
        <v>112</v>
      </c>
      <c r="BP1" s="77"/>
      <c r="BQ1" s="77"/>
      <c r="BR1" s="76" t="s">
        <v>113</v>
      </c>
      <c r="BS1" s="76"/>
      <c r="BT1" s="76"/>
      <c r="BU1" s="78" t="s">
        <v>114</v>
      </c>
      <c r="BV1" s="78"/>
      <c r="BW1" s="78"/>
      <c r="BX1" s="77" t="s">
        <v>115</v>
      </c>
      <c r="BY1" s="77"/>
      <c r="BZ1" s="77"/>
      <c r="CA1" s="76" t="s">
        <v>117</v>
      </c>
      <c r="CB1" s="76"/>
      <c r="CC1" s="76"/>
    </row>
    <row r="2" spans="1:81" s="29" customFormat="1" ht="15.75" customHeight="1" x14ac:dyDescent="0.25">
      <c r="A2" s="19" t="s">
        <v>74</v>
      </c>
      <c r="B2" s="20"/>
      <c r="C2" s="21" t="s">
        <v>75</v>
      </c>
      <c r="D2" s="22" t="s">
        <v>76</v>
      </c>
      <c r="E2" s="23" t="s">
        <v>77</v>
      </c>
      <c r="F2" s="21" t="s">
        <v>75</v>
      </c>
      <c r="G2" s="22" t="s">
        <v>76</v>
      </c>
      <c r="H2" s="23" t="s">
        <v>77</v>
      </c>
      <c r="I2" s="24" t="s">
        <v>75</v>
      </c>
      <c r="J2" s="25" t="s">
        <v>76</v>
      </c>
      <c r="K2" s="26" t="s">
        <v>77</v>
      </c>
      <c r="L2" s="27" t="s">
        <v>78</v>
      </c>
      <c r="M2" s="27" t="s">
        <v>79</v>
      </c>
      <c r="N2" s="28" t="s">
        <v>75</v>
      </c>
      <c r="O2" s="28" t="s">
        <v>76</v>
      </c>
      <c r="P2" s="28" t="s">
        <v>77</v>
      </c>
      <c r="Q2" s="27" t="s">
        <v>78</v>
      </c>
      <c r="R2" s="27" t="s">
        <v>79</v>
      </c>
      <c r="S2" s="38" t="s">
        <v>75</v>
      </c>
      <c r="T2" s="38" t="s">
        <v>76</v>
      </c>
      <c r="U2" s="38" t="s">
        <v>77</v>
      </c>
      <c r="V2" s="41" t="s">
        <v>75</v>
      </c>
      <c r="W2" s="41" t="s">
        <v>76</v>
      </c>
      <c r="X2" s="41" t="s">
        <v>77</v>
      </c>
      <c r="Y2" s="27" t="s">
        <v>78</v>
      </c>
      <c r="Z2" s="27" t="s">
        <v>79</v>
      </c>
      <c r="AA2" s="39" t="s">
        <v>75</v>
      </c>
      <c r="AB2" s="39" t="s">
        <v>76</v>
      </c>
      <c r="AC2" s="39" t="s">
        <v>77</v>
      </c>
      <c r="AD2" s="25" t="s">
        <v>75</v>
      </c>
      <c r="AE2" s="25" t="s">
        <v>76</v>
      </c>
      <c r="AF2" s="25" t="s">
        <v>77</v>
      </c>
      <c r="AG2" s="25" t="s">
        <v>75</v>
      </c>
      <c r="AH2" s="25" t="s">
        <v>76</v>
      </c>
      <c r="AI2" s="25" t="s">
        <v>77</v>
      </c>
      <c r="AJ2" s="38" t="s">
        <v>75</v>
      </c>
      <c r="AK2" s="38" t="s">
        <v>76</v>
      </c>
      <c r="AL2" s="38" t="s">
        <v>77</v>
      </c>
      <c r="AM2" s="38" t="s">
        <v>75</v>
      </c>
      <c r="AN2" s="38" t="s">
        <v>76</v>
      </c>
      <c r="AO2" s="38" t="s">
        <v>77</v>
      </c>
      <c r="AP2" s="38" t="s">
        <v>75</v>
      </c>
      <c r="AQ2" s="38" t="s">
        <v>76</v>
      </c>
      <c r="AR2" s="38" t="s">
        <v>77</v>
      </c>
      <c r="AS2" s="22" t="s">
        <v>75</v>
      </c>
      <c r="AT2" s="22" t="s">
        <v>76</v>
      </c>
      <c r="AU2" s="22" t="s">
        <v>77</v>
      </c>
      <c r="AV2" s="48" t="s">
        <v>78</v>
      </c>
      <c r="AW2" s="48" t="s">
        <v>79</v>
      </c>
      <c r="AX2" s="22" t="s">
        <v>75</v>
      </c>
      <c r="AY2" s="22" t="s">
        <v>76</v>
      </c>
      <c r="AZ2" s="22" t="s">
        <v>77</v>
      </c>
      <c r="BA2" s="48" t="s">
        <v>78</v>
      </c>
      <c r="BB2" s="48" t="s">
        <v>79</v>
      </c>
      <c r="BC2" s="38" t="s">
        <v>75</v>
      </c>
      <c r="BD2" s="38" t="s">
        <v>76</v>
      </c>
      <c r="BE2" s="38" t="s">
        <v>77</v>
      </c>
      <c r="BF2" s="38" t="s">
        <v>75</v>
      </c>
      <c r="BG2" s="38" t="s">
        <v>76</v>
      </c>
      <c r="BH2" s="38" t="s">
        <v>77</v>
      </c>
      <c r="BI2" s="38" t="s">
        <v>75</v>
      </c>
      <c r="BJ2" s="38" t="s">
        <v>76</v>
      </c>
      <c r="BK2" s="38" t="s">
        <v>77</v>
      </c>
      <c r="BL2" s="38" t="s">
        <v>75</v>
      </c>
      <c r="BM2" s="38" t="s">
        <v>76</v>
      </c>
      <c r="BN2" s="38" t="s">
        <v>77</v>
      </c>
      <c r="BO2" s="38" t="s">
        <v>75</v>
      </c>
      <c r="BP2" s="38" t="s">
        <v>76</v>
      </c>
      <c r="BQ2" s="38" t="s">
        <v>77</v>
      </c>
      <c r="BR2" s="22" t="s">
        <v>75</v>
      </c>
      <c r="BS2" s="22" t="s">
        <v>76</v>
      </c>
      <c r="BT2" s="22" t="s">
        <v>77</v>
      </c>
      <c r="BU2" s="25" t="s">
        <v>75</v>
      </c>
      <c r="BV2" s="25" t="s">
        <v>76</v>
      </c>
      <c r="BW2" s="25" t="s">
        <v>77</v>
      </c>
      <c r="BX2" s="38" t="s">
        <v>75</v>
      </c>
      <c r="BY2" s="38" t="s">
        <v>76</v>
      </c>
      <c r="BZ2" s="38" t="s">
        <v>77</v>
      </c>
      <c r="CA2" s="22" t="s">
        <v>75</v>
      </c>
      <c r="CB2" s="22" t="s">
        <v>76</v>
      </c>
      <c r="CC2" s="22" t="s">
        <v>77</v>
      </c>
    </row>
    <row r="3" spans="1:81" s="29" customFormat="1" ht="76.5" x14ac:dyDescent="0.2">
      <c r="A3" s="52" t="s">
        <v>80</v>
      </c>
      <c r="B3" s="30" t="s">
        <v>81</v>
      </c>
      <c r="C3" s="31">
        <f>[1]gastos!H3</f>
        <v>46324.222580987996</v>
      </c>
      <c r="D3" s="32">
        <f>[1]honorarios!F4</f>
        <v>30025.475735385244</v>
      </c>
      <c r="E3" s="33">
        <f>C3+D3</f>
        <v>76349.698316373237</v>
      </c>
      <c r="F3" s="31">
        <f>C3*1.05</f>
        <v>48640.433710037396</v>
      </c>
      <c r="G3" s="32">
        <f>D3*1.05</f>
        <v>31526.749522154507</v>
      </c>
      <c r="H3" s="33">
        <f>F3+G3</f>
        <v>80167.183232191906</v>
      </c>
      <c r="I3" s="31">
        <f>F3*1.03</f>
        <v>50099.646721338519</v>
      </c>
      <c r="J3" s="32">
        <f>G3*1.03</f>
        <v>32472.552007819144</v>
      </c>
      <c r="K3" s="33">
        <f>I3+J3</f>
        <v>82572.198729157666</v>
      </c>
      <c r="L3" s="31">
        <f t="shared" ref="L3:M11" si="0">C3*9%</f>
        <v>4169.1800322889194</v>
      </c>
      <c r="M3" s="31">
        <f t="shared" si="0"/>
        <v>2702.2928161846717</v>
      </c>
      <c r="N3" s="34">
        <f t="shared" ref="N3:O11" si="1">L3+I3</f>
        <v>54268.826753627436</v>
      </c>
      <c r="O3" s="35">
        <f t="shared" si="1"/>
        <v>35174.844824003812</v>
      </c>
      <c r="P3" s="34">
        <f>O3+N3</f>
        <v>89443.671577631249</v>
      </c>
      <c r="Q3" s="27">
        <f>C3*5%</f>
        <v>2316.2111290493999</v>
      </c>
      <c r="R3" s="27">
        <f>D3*5%</f>
        <v>1501.2737867692622</v>
      </c>
      <c r="S3" s="31">
        <f>N3+Q3</f>
        <v>56585.037882676836</v>
      </c>
      <c r="T3" s="31">
        <f>R3+O3</f>
        <v>36676.118610773075</v>
      </c>
      <c r="U3" s="31">
        <f>S3+T3</f>
        <v>93261.156493449904</v>
      </c>
      <c r="V3" s="42">
        <f>S3*1.05</f>
        <v>59414.289776810678</v>
      </c>
      <c r="W3" s="42">
        <f>T3*1.05</f>
        <v>38509.924541311731</v>
      </c>
      <c r="X3" s="42">
        <f>V3+W3</f>
        <v>97924.214318122409</v>
      </c>
      <c r="Y3" s="31">
        <f>S3*5%</f>
        <v>2829.2518941338421</v>
      </c>
      <c r="Z3" s="31">
        <f>T3*5%</f>
        <v>1833.8059305386539</v>
      </c>
      <c r="AA3" s="43">
        <f>V3+Y3</f>
        <v>62243.54167094452</v>
      </c>
      <c r="AB3" s="43">
        <f>W3+Z3</f>
        <v>40343.730471850387</v>
      </c>
      <c r="AC3" s="43">
        <f>AA3+AB3</f>
        <v>102587.27214279491</v>
      </c>
      <c r="AD3" s="31">
        <f>AA3*1.1</f>
        <v>68467.895838038981</v>
      </c>
      <c r="AE3" s="31">
        <f>AB3*1.1</f>
        <v>44378.103519035431</v>
      </c>
      <c r="AF3" s="31">
        <f>AE3+AD3</f>
        <v>112845.99935707441</v>
      </c>
      <c r="AG3" s="44">
        <f>AD3*1.12</f>
        <v>76684.04333860366</v>
      </c>
      <c r="AH3" s="44">
        <f>AE3*1.12</f>
        <v>49703.475941319688</v>
      </c>
      <c r="AI3" s="44">
        <f>AH3+AG3</f>
        <v>126387.51927992335</v>
      </c>
      <c r="AJ3" s="31">
        <f>AG3*1.1</f>
        <v>84352.447672464026</v>
      </c>
      <c r="AK3" s="31">
        <f>AH3*1.1</f>
        <v>54673.823535451658</v>
      </c>
      <c r="AL3" s="31">
        <f>AJ3+AK3</f>
        <v>139026.27120791568</v>
      </c>
      <c r="AM3" s="31">
        <f>AJ3*1.12</f>
        <v>94474.741393159711</v>
      </c>
      <c r="AN3" s="31">
        <f>AK3*1.12</f>
        <v>61234.682359705861</v>
      </c>
      <c r="AO3" s="31">
        <f>AM3+AN3</f>
        <v>155709.42375286558</v>
      </c>
      <c r="AP3" s="31">
        <f>AM3*1.08</f>
        <v>102032.7207046125</v>
      </c>
      <c r="AQ3" s="31">
        <f>AN3*1.08</f>
        <v>66133.45694848233</v>
      </c>
      <c r="AR3" s="31">
        <f>AP3+AQ3</f>
        <v>168166.17765309481</v>
      </c>
      <c r="AS3" s="36">
        <f>AP3*1.1</f>
        <v>112235.99277507376</v>
      </c>
      <c r="AT3" s="36">
        <f>AQ3*1.1</f>
        <v>72746.802643330564</v>
      </c>
      <c r="AU3" s="36">
        <f>AS3+AT3</f>
        <v>184982.79541840433</v>
      </c>
      <c r="AV3" s="48">
        <f>AP3*10%</f>
        <v>10203.272070461251</v>
      </c>
      <c r="AW3" s="48">
        <f>AQ3*10%</f>
        <v>6613.3456948482335</v>
      </c>
      <c r="AX3" s="36">
        <f>AS3+AV3</f>
        <v>122439.26484553501</v>
      </c>
      <c r="AY3" s="36">
        <f>AW3+AT3</f>
        <v>79360.148338178798</v>
      </c>
      <c r="AZ3" s="36">
        <f>AX3+AY3</f>
        <v>201799.4131837138</v>
      </c>
      <c r="BA3" s="48">
        <f>AP3*10%</f>
        <v>10203.272070461251</v>
      </c>
      <c r="BB3" s="48">
        <f>AQ3*10%</f>
        <v>6613.3456948482335</v>
      </c>
      <c r="BC3" s="31">
        <f>AX3+BA3</f>
        <v>132642.53691599626</v>
      </c>
      <c r="BD3" s="31">
        <f>+BB3+AY3</f>
        <v>85973.494033027033</v>
      </c>
      <c r="BE3" s="31">
        <f>BC3+BD3</f>
        <v>218616.03094902329</v>
      </c>
      <c r="BF3" s="31">
        <f>BC3*1.1</f>
        <v>145906.7906075959</v>
      </c>
      <c r="BG3" s="31">
        <f>BD3*1.1</f>
        <v>94570.843436329742</v>
      </c>
      <c r="BH3" s="31">
        <f>BF3+BG3</f>
        <v>240477.63404392565</v>
      </c>
      <c r="BI3" s="31">
        <f>BF3*1.06</f>
        <v>154661.19804405168</v>
      </c>
      <c r="BJ3" s="31">
        <f>BG3*1.06</f>
        <v>100245.09404250953</v>
      </c>
      <c r="BK3" s="31">
        <f>BI3+BJ3</f>
        <v>254906.29208656121</v>
      </c>
      <c r="BL3" s="31">
        <f>BI3*1.1</f>
        <v>170127.31784845685</v>
      </c>
      <c r="BM3" s="31">
        <f>BJ3*1.1</f>
        <v>110269.60344676049</v>
      </c>
      <c r="BN3" s="31">
        <f>BL3+BM3</f>
        <v>280396.92129521735</v>
      </c>
      <c r="BO3" s="31">
        <f>BL3*1.12</f>
        <v>190542.59599027169</v>
      </c>
      <c r="BP3" s="31">
        <f>BM3*1.12</f>
        <v>123501.95586037176</v>
      </c>
      <c r="BQ3" s="31">
        <f>BO3+BP3</f>
        <v>314044.55185064347</v>
      </c>
      <c r="BR3" s="36">
        <f>+BO3*1.08</f>
        <v>205786.00366949342</v>
      </c>
      <c r="BS3" s="36">
        <f>+BP3*1.08</f>
        <v>133382.11232920151</v>
      </c>
      <c r="BT3" s="36">
        <f>BR3+BS3</f>
        <v>339168.11599869491</v>
      </c>
      <c r="BU3" s="31">
        <f>+BR3*1.3</f>
        <v>267521.80477034143</v>
      </c>
      <c r="BV3" s="31">
        <f>+BS3*1.3</f>
        <v>173396.74602796198</v>
      </c>
      <c r="BW3" s="31">
        <f>BU3+BV3</f>
        <v>440918.55079830345</v>
      </c>
      <c r="BX3" s="31">
        <f>BU3*1.2</f>
        <v>321026.16572440969</v>
      </c>
      <c r="BY3" s="31">
        <f>BV3*1.2</f>
        <v>208076.09523355437</v>
      </c>
      <c r="BZ3" s="31">
        <f>BX3+BY3</f>
        <v>529102.260957964</v>
      </c>
      <c r="CA3" s="36">
        <v>560415.37750510185</v>
      </c>
      <c r="CB3" s="36">
        <v>363238.43944921583</v>
      </c>
      <c r="CC3" s="36">
        <v>923653.81695431774</v>
      </c>
    </row>
    <row r="4" spans="1:81" s="29" customFormat="1" ht="79.5" customHeight="1" x14ac:dyDescent="0.2">
      <c r="A4" s="52" t="s">
        <v>82</v>
      </c>
      <c r="B4" s="30" t="s">
        <v>83</v>
      </c>
      <c r="C4" s="31">
        <f>[1]gastos!H4</f>
        <v>46324.222580987996</v>
      </c>
      <c r="D4" s="32">
        <f>[1]honorarios!F5</f>
        <v>34119.485861614565</v>
      </c>
      <c r="E4" s="33">
        <f>C4+D4</f>
        <v>80443.708442602569</v>
      </c>
      <c r="F4" s="31">
        <f t="shared" ref="F4:G11" si="2">C4*1.05</f>
        <v>48640.433710037396</v>
      </c>
      <c r="G4" s="32">
        <f t="shared" si="2"/>
        <v>35825.460154695298</v>
      </c>
      <c r="H4" s="33">
        <f>F4+G4</f>
        <v>84465.893864732701</v>
      </c>
      <c r="I4" s="31">
        <f t="shared" ref="I4:J11" si="3">F4*1.03</f>
        <v>50099.646721338519</v>
      </c>
      <c r="J4" s="32">
        <f t="shared" si="3"/>
        <v>36900.223959336159</v>
      </c>
      <c r="K4" s="33">
        <f>I4+J4</f>
        <v>86999.870680674678</v>
      </c>
      <c r="L4" s="31">
        <f t="shared" si="0"/>
        <v>4169.1800322889194</v>
      </c>
      <c r="M4" s="31">
        <f t="shared" si="0"/>
        <v>3070.7537275453105</v>
      </c>
      <c r="N4" s="34">
        <f t="shared" si="1"/>
        <v>54268.826753627436</v>
      </c>
      <c r="O4" s="35">
        <f t="shared" si="1"/>
        <v>39970.977686881466</v>
      </c>
      <c r="P4" s="34">
        <f t="shared" ref="P4:P11" si="4">O4+N4</f>
        <v>94239.804440508902</v>
      </c>
      <c r="Q4" s="27">
        <f t="shared" ref="Q4:R11" si="5">C4*5%</f>
        <v>2316.2111290493999</v>
      </c>
      <c r="R4" s="27">
        <f t="shared" si="5"/>
        <v>1705.9742930807283</v>
      </c>
      <c r="S4" s="31">
        <f t="shared" ref="S4:S11" si="6">N4+Q4</f>
        <v>56585.037882676836</v>
      </c>
      <c r="T4" s="31">
        <f t="shared" ref="T4:T11" si="7">R4+O4</f>
        <v>41676.951979962192</v>
      </c>
      <c r="U4" s="31">
        <f t="shared" ref="U4:U11" si="8">S4+T4</f>
        <v>98261.98986263902</v>
      </c>
      <c r="V4" s="42">
        <f t="shared" ref="V4:V11" si="9">S4*1.05</f>
        <v>59414.289776810678</v>
      </c>
      <c r="W4" s="42">
        <f t="shared" ref="W4:W11" si="10">T4*1.05</f>
        <v>43760.799578960301</v>
      </c>
      <c r="X4" s="42">
        <f t="shared" ref="X4:X11" si="11">V4+W4</f>
        <v>103175.08935577098</v>
      </c>
      <c r="Y4" s="31">
        <f t="shared" ref="Y4:Y11" si="12">S4*5%</f>
        <v>2829.2518941338421</v>
      </c>
      <c r="Z4" s="31">
        <f t="shared" ref="Z4:Z11" si="13">T4*5%</f>
        <v>2083.8475989981098</v>
      </c>
      <c r="AA4" s="43">
        <f t="shared" ref="AA4:AA11" si="14">V4+Y4</f>
        <v>62243.54167094452</v>
      </c>
      <c r="AB4" s="43">
        <f t="shared" ref="AB4:AB11" si="15">W4+Z4</f>
        <v>45844.64717795841</v>
      </c>
      <c r="AC4" s="43">
        <f t="shared" ref="AC4:AC11" si="16">AA4+AB4</f>
        <v>108088.18884890294</v>
      </c>
      <c r="AD4" s="31">
        <f t="shared" ref="AD4:AD11" si="17">AA4*1.1</f>
        <v>68467.895838038981</v>
      </c>
      <c r="AE4" s="31">
        <f t="shared" ref="AE4:AE11" si="18">AB4*1.1</f>
        <v>50429.111895754257</v>
      </c>
      <c r="AF4" s="31">
        <f t="shared" ref="AF4:AF11" si="19">AE4+AD4</f>
        <v>118897.00773379323</v>
      </c>
      <c r="AG4" s="44">
        <f t="shared" ref="AG4:AG11" si="20">AD4*1.12</f>
        <v>76684.04333860366</v>
      </c>
      <c r="AH4" s="44">
        <f t="shared" ref="AH4:AH11" si="21">AE4*1.12</f>
        <v>56480.605323244774</v>
      </c>
      <c r="AI4" s="44">
        <f t="shared" ref="AI4:AI11" si="22">AH4+AG4</f>
        <v>133164.64866184845</v>
      </c>
      <c r="AJ4" s="31">
        <f t="shared" ref="AJ4:AJ11" si="23">AG4*1.1</f>
        <v>84352.447672464026</v>
      </c>
      <c r="AK4" s="31">
        <f t="shared" ref="AK4:AK11" si="24">AH4*1.1</f>
        <v>62128.665855569256</v>
      </c>
      <c r="AL4" s="31">
        <f t="shared" ref="AL4:AL11" si="25">AJ4+AK4</f>
        <v>146481.11352803328</v>
      </c>
      <c r="AM4" s="31">
        <f t="shared" ref="AM4:AM11" si="26">AJ4*1.12</f>
        <v>94474.741393159711</v>
      </c>
      <c r="AN4" s="31">
        <f t="shared" ref="AN4:AN11" si="27">AK4*1.12</f>
        <v>69584.10575823758</v>
      </c>
      <c r="AO4" s="31">
        <f t="shared" ref="AO4:AO11" si="28">AM4+AN4</f>
        <v>164058.84715139729</v>
      </c>
      <c r="AP4" s="31">
        <f t="shared" ref="AP4:AP11" si="29">AM4*1.08</f>
        <v>102032.7207046125</v>
      </c>
      <c r="AQ4" s="31">
        <f t="shared" ref="AQ4:AQ11" si="30">AN4*1.08</f>
        <v>75150.834218896591</v>
      </c>
      <c r="AR4" s="31">
        <f t="shared" ref="AR4:AR11" si="31">AP4+AQ4</f>
        <v>177183.55492350907</v>
      </c>
      <c r="AS4" s="36">
        <f t="shared" ref="AS4:AS11" si="32">AP4*1.1</f>
        <v>112235.99277507376</v>
      </c>
      <c r="AT4" s="36">
        <f t="shared" ref="AT4:AT11" si="33">AQ4*1.1</f>
        <v>82665.917640786254</v>
      </c>
      <c r="AU4" s="36">
        <f t="shared" ref="AU4:AU11" si="34">AS4+AT4</f>
        <v>194901.91041586001</v>
      </c>
      <c r="AV4" s="48">
        <f t="shared" ref="AV4:AV11" si="35">AP4*10%</f>
        <v>10203.272070461251</v>
      </c>
      <c r="AW4" s="48">
        <f t="shared" ref="AW4:AW11" si="36">AQ4*10%</f>
        <v>7515.0834218896598</v>
      </c>
      <c r="AX4" s="36">
        <f t="shared" ref="AX4:AX11" si="37">AS4+AV4</f>
        <v>122439.26484553501</v>
      </c>
      <c r="AY4" s="36">
        <f t="shared" ref="AY4:AY11" si="38">AW4+AT4</f>
        <v>90181.001062675918</v>
      </c>
      <c r="AZ4" s="36">
        <f t="shared" ref="AZ4:AZ11" si="39">AX4+AY4</f>
        <v>212620.26590821095</v>
      </c>
      <c r="BA4" s="48">
        <f t="shared" ref="BA4:BA11" si="40">AP4*10%</f>
        <v>10203.272070461251</v>
      </c>
      <c r="BB4" s="48">
        <f t="shared" ref="BB4:BB11" si="41">AQ4*10%</f>
        <v>7515.0834218896598</v>
      </c>
      <c r="BC4" s="31">
        <f t="shared" ref="BC4:BC11" si="42">AX4+BA4</f>
        <v>132642.53691599626</v>
      </c>
      <c r="BD4" s="31">
        <f t="shared" ref="BD4:BD11" si="43">+BB4+AY4</f>
        <v>97696.084484565581</v>
      </c>
      <c r="BE4" s="31">
        <f t="shared" ref="BE4:BE11" si="44">BC4+BD4</f>
        <v>230338.62140056182</v>
      </c>
      <c r="BF4" s="31">
        <f t="shared" ref="BF4:BF11" si="45">BC4*1.1</f>
        <v>145906.7906075959</v>
      </c>
      <c r="BG4" s="31">
        <f t="shared" ref="BG4:BG11" si="46">BD4*1.1</f>
        <v>107465.69293302215</v>
      </c>
      <c r="BH4" s="31">
        <f t="shared" ref="BH4:BH11" si="47">BF4+BG4</f>
        <v>253372.48354061804</v>
      </c>
      <c r="BI4" s="31">
        <f t="shared" ref="BI4:BI11" si="48">BF4*1.06</f>
        <v>154661.19804405168</v>
      </c>
      <c r="BJ4" s="31">
        <f t="shared" ref="BJ4:BJ11" si="49">BG4*1.06</f>
        <v>113913.63450900347</v>
      </c>
      <c r="BK4" s="31">
        <f t="shared" ref="BK4:BK11" si="50">BI4+BJ4</f>
        <v>268574.83255305514</v>
      </c>
      <c r="BL4" s="31">
        <f t="shared" ref="BL4:BL11" si="51">BI4*1.1</f>
        <v>170127.31784845685</v>
      </c>
      <c r="BM4" s="31">
        <f t="shared" ref="BM4:BM11" si="52">BJ4*1.1</f>
        <v>125304.99795990383</v>
      </c>
      <c r="BN4" s="31">
        <f t="shared" ref="BN4:BN11" si="53">BL4+BM4</f>
        <v>295432.3158083607</v>
      </c>
      <c r="BO4" s="31">
        <f t="shared" ref="BO4:BO11" si="54">BL4*1.12</f>
        <v>190542.59599027169</v>
      </c>
      <c r="BP4" s="31">
        <f t="shared" ref="BP4:BP11" si="55">BM4*1.12</f>
        <v>140341.5977150923</v>
      </c>
      <c r="BQ4" s="31">
        <f t="shared" ref="BQ4:BQ11" si="56">BO4+BP4</f>
        <v>330884.19370536401</v>
      </c>
      <c r="BR4" s="36">
        <f t="shared" ref="BR4:BR11" si="57">+BO4*1.08</f>
        <v>205786.00366949342</v>
      </c>
      <c r="BS4" s="36">
        <f t="shared" ref="BS4:BS11" si="58">+BP4*1.08</f>
        <v>151568.92553229971</v>
      </c>
      <c r="BT4" s="36">
        <f t="shared" ref="BT4:BT11" si="59">BR4+BS4</f>
        <v>357354.92920179316</v>
      </c>
      <c r="BU4" s="31">
        <f t="shared" ref="BU4:BU11" si="60">+BR4*1.3</f>
        <v>267521.80477034143</v>
      </c>
      <c r="BV4" s="31">
        <f t="shared" ref="BV4:BV11" si="61">+BS4*1.3</f>
        <v>197039.60319198962</v>
      </c>
      <c r="BW4" s="31">
        <f t="shared" ref="BW4:BW11" si="62">BU4+BV4</f>
        <v>464561.40796233108</v>
      </c>
      <c r="BX4" s="31">
        <f t="shared" ref="BX4:BX11" si="63">BU4*1.2</f>
        <v>321026.16572440969</v>
      </c>
      <c r="BY4" s="31">
        <f t="shared" ref="BY4:BY11" si="64">BV4*1.2</f>
        <v>236447.52383038754</v>
      </c>
      <c r="BZ4" s="31">
        <f t="shared" ref="BZ4:BZ11" si="65">BX4+BY4</f>
        <v>557473.68955479725</v>
      </c>
      <c r="CA4" s="36">
        <v>560415.37750510185</v>
      </c>
      <c r="CB4" s="36">
        <v>412766.44235070742</v>
      </c>
      <c r="CC4" s="36">
        <v>973181.81985580921</v>
      </c>
    </row>
    <row r="5" spans="1:81" s="29" customFormat="1" ht="78.75" customHeight="1" x14ac:dyDescent="0.2">
      <c r="A5" s="52" t="s">
        <v>84</v>
      </c>
      <c r="B5" s="30" t="s">
        <v>85</v>
      </c>
      <c r="C5" s="31">
        <f>[1]gastos!H5</f>
        <v>35619.609517272002</v>
      </c>
      <c r="D5" s="32">
        <f>[1]honorarios!F6</f>
        <v>24022.56843607104</v>
      </c>
      <c r="E5" s="33">
        <f t="shared" ref="E5:E11" si="66">C5+D5</f>
        <v>59642.177953343038</v>
      </c>
      <c r="F5" s="31">
        <f t="shared" si="2"/>
        <v>37400.589993135603</v>
      </c>
      <c r="G5" s="32">
        <f t="shared" si="2"/>
        <v>25223.696857874595</v>
      </c>
      <c r="H5" s="33">
        <f t="shared" ref="H5:H11" si="67">F5+G5</f>
        <v>62624.286851010198</v>
      </c>
      <c r="I5" s="31">
        <f t="shared" si="3"/>
        <v>38522.607692929676</v>
      </c>
      <c r="J5" s="32">
        <f t="shared" si="3"/>
        <v>25980.407763610834</v>
      </c>
      <c r="K5" s="33">
        <f t="shared" ref="K5:K11" si="68">I5+J5</f>
        <v>64503.01545654051</v>
      </c>
      <c r="L5" s="31">
        <f t="shared" si="0"/>
        <v>3205.76485655448</v>
      </c>
      <c r="M5" s="31">
        <f t="shared" si="0"/>
        <v>2162.0311592463936</v>
      </c>
      <c r="N5" s="34">
        <f t="shared" si="1"/>
        <v>41728.372549484156</v>
      </c>
      <c r="O5" s="35">
        <f t="shared" si="1"/>
        <v>28142.438922857229</v>
      </c>
      <c r="P5" s="34">
        <f t="shared" si="4"/>
        <v>69870.811472341389</v>
      </c>
      <c r="Q5" s="27">
        <f t="shared" si="5"/>
        <v>1780.9804758636001</v>
      </c>
      <c r="R5" s="27">
        <f t="shared" si="5"/>
        <v>1201.1284218035521</v>
      </c>
      <c r="S5" s="31">
        <f t="shared" si="6"/>
        <v>43509.353025347758</v>
      </c>
      <c r="T5" s="31">
        <f t="shared" si="7"/>
        <v>29343.56734466078</v>
      </c>
      <c r="U5" s="31">
        <f t="shared" si="8"/>
        <v>72852.920370008535</v>
      </c>
      <c r="V5" s="42">
        <f t="shared" si="9"/>
        <v>45684.820676615149</v>
      </c>
      <c r="W5" s="42">
        <f t="shared" si="10"/>
        <v>30810.745711893822</v>
      </c>
      <c r="X5" s="42">
        <f t="shared" si="11"/>
        <v>76495.566388508974</v>
      </c>
      <c r="Y5" s="31">
        <f t="shared" si="12"/>
        <v>2175.4676512673882</v>
      </c>
      <c r="Z5" s="31">
        <f t="shared" si="13"/>
        <v>1467.1783672330391</v>
      </c>
      <c r="AA5" s="43">
        <f t="shared" si="14"/>
        <v>47860.288327882539</v>
      </c>
      <c r="AB5" s="43">
        <f t="shared" si="15"/>
        <v>32277.92407912686</v>
      </c>
      <c r="AC5" s="43">
        <f t="shared" si="16"/>
        <v>80138.2124070094</v>
      </c>
      <c r="AD5" s="31">
        <f t="shared" si="17"/>
        <v>52646.317160670798</v>
      </c>
      <c r="AE5" s="31">
        <f t="shared" si="18"/>
        <v>35505.71648703955</v>
      </c>
      <c r="AF5" s="31">
        <f t="shared" si="19"/>
        <v>88152.033647710341</v>
      </c>
      <c r="AG5" s="44">
        <f t="shared" si="20"/>
        <v>58963.875219951296</v>
      </c>
      <c r="AH5" s="44">
        <f t="shared" si="21"/>
        <v>39766.402465484302</v>
      </c>
      <c r="AI5" s="44">
        <f t="shared" si="22"/>
        <v>98730.277685435605</v>
      </c>
      <c r="AJ5" s="31">
        <f t="shared" si="23"/>
        <v>64860.262741946433</v>
      </c>
      <c r="AK5" s="31">
        <f t="shared" si="24"/>
        <v>43743.042712032737</v>
      </c>
      <c r="AL5" s="31">
        <f t="shared" si="25"/>
        <v>108603.30545397918</v>
      </c>
      <c r="AM5" s="31">
        <f t="shared" si="26"/>
        <v>72643.494270980009</v>
      </c>
      <c r="AN5" s="31">
        <f t="shared" si="27"/>
        <v>48992.207837476672</v>
      </c>
      <c r="AO5" s="31">
        <f t="shared" si="28"/>
        <v>121635.70210845668</v>
      </c>
      <c r="AP5" s="31">
        <f t="shared" si="29"/>
        <v>78454.973812658412</v>
      </c>
      <c r="AQ5" s="31">
        <f t="shared" si="30"/>
        <v>52911.584464474807</v>
      </c>
      <c r="AR5" s="31">
        <f t="shared" si="31"/>
        <v>131366.55827713321</v>
      </c>
      <c r="AS5" s="36">
        <f t="shared" si="32"/>
        <v>86300.471193924255</v>
      </c>
      <c r="AT5" s="36">
        <f t="shared" si="33"/>
        <v>58202.742910922294</v>
      </c>
      <c r="AU5" s="36">
        <f t="shared" si="34"/>
        <v>144503.21410484656</v>
      </c>
      <c r="AV5" s="48">
        <f t="shared" si="35"/>
        <v>7845.4973812658418</v>
      </c>
      <c r="AW5" s="48">
        <f t="shared" si="36"/>
        <v>5291.1584464474809</v>
      </c>
      <c r="AX5" s="36">
        <f t="shared" si="37"/>
        <v>94145.968575190098</v>
      </c>
      <c r="AY5" s="36">
        <f t="shared" si="38"/>
        <v>63493.901357369774</v>
      </c>
      <c r="AZ5" s="36">
        <f t="shared" si="39"/>
        <v>157639.86993255987</v>
      </c>
      <c r="BA5" s="48">
        <f t="shared" si="40"/>
        <v>7845.4973812658418</v>
      </c>
      <c r="BB5" s="48">
        <f t="shared" si="41"/>
        <v>5291.1584464474809</v>
      </c>
      <c r="BC5" s="31">
        <f t="shared" si="42"/>
        <v>101991.46595645594</v>
      </c>
      <c r="BD5" s="31">
        <f t="shared" si="43"/>
        <v>68785.059803817261</v>
      </c>
      <c r="BE5" s="31">
        <f t="shared" si="44"/>
        <v>170776.52576027322</v>
      </c>
      <c r="BF5" s="31">
        <f t="shared" si="45"/>
        <v>112190.61255210155</v>
      </c>
      <c r="BG5" s="31">
        <f t="shared" si="46"/>
        <v>75663.565784198989</v>
      </c>
      <c r="BH5" s="31">
        <f t="shared" si="47"/>
        <v>187854.17833630054</v>
      </c>
      <c r="BI5" s="31">
        <f t="shared" si="48"/>
        <v>118922.04930522764</v>
      </c>
      <c r="BJ5" s="31">
        <f t="shared" si="49"/>
        <v>80203.379731250927</v>
      </c>
      <c r="BK5" s="31">
        <f t="shared" si="50"/>
        <v>199125.42903647857</v>
      </c>
      <c r="BL5" s="31">
        <f t="shared" si="51"/>
        <v>130814.25423575041</v>
      </c>
      <c r="BM5" s="31">
        <f t="shared" si="52"/>
        <v>88223.717704376031</v>
      </c>
      <c r="BN5" s="31">
        <f t="shared" si="53"/>
        <v>219037.97194012644</v>
      </c>
      <c r="BO5" s="31">
        <f t="shared" si="54"/>
        <v>146511.96474404048</v>
      </c>
      <c r="BP5" s="31">
        <f t="shared" si="55"/>
        <v>98810.563828901169</v>
      </c>
      <c r="BQ5" s="31">
        <f t="shared" si="56"/>
        <v>245322.52857294166</v>
      </c>
      <c r="BR5" s="36">
        <f t="shared" si="57"/>
        <v>158232.92192356373</v>
      </c>
      <c r="BS5" s="36">
        <f t="shared" si="58"/>
        <v>106715.40893521327</v>
      </c>
      <c r="BT5" s="36">
        <f t="shared" si="59"/>
        <v>264948.33085877699</v>
      </c>
      <c r="BU5" s="31">
        <f t="shared" si="60"/>
        <v>205702.79850063287</v>
      </c>
      <c r="BV5" s="31">
        <f t="shared" si="61"/>
        <v>138730.03161577726</v>
      </c>
      <c r="BW5" s="31">
        <f t="shared" si="62"/>
        <v>344432.83011641016</v>
      </c>
      <c r="BX5" s="31">
        <f t="shared" si="63"/>
        <v>246843.35820075942</v>
      </c>
      <c r="BY5" s="31">
        <f t="shared" si="64"/>
        <v>166476.03793893271</v>
      </c>
      <c r="BZ5" s="31">
        <f t="shared" si="65"/>
        <v>413319.39613969217</v>
      </c>
      <c r="CA5" s="36">
        <v>430914.45041106566</v>
      </c>
      <c r="CB5" s="36">
        <v>290617.21942999482</v>
      </c>
      <c r="CC5" s="36">
        <v>721531.66984106041</v>
      </c>
    </row>
    <row r="6" spans="1:81" s="29" customFormat="1" ht="78.75" customHeight="1" x14ac:dyDescent="0.2">
      <c r="A6" s="52" t="s">
        <v>86</v>
      </c>
      <c r="B6" s="30" t="s">
        <v>87</v>
      </c>
      <c r="C6" s="31">
        <f>[1]gastos!H6</f>
        <v>35619.609517272002</v>
      </c>
      <c r="D6" s="32">
        <f>[1]honorarios!F7</f>
        <v>27296.135651232358</v>
      </c>
      <c r="E6" s="33">
        <f t="shared" si="66"/>
        <v>62915.745168504363</v>
      </c>
      <c r="F6" s="31">
        <f t="shared" si="2"/>
        <v>37400.589993135603</v>
      </c>
      <c r="G6" s="32">
        <f t="shared" si="2"/>
        <v>28660.942433793978</v>
      </c>
      <c r="H6" s="33">
        <f t="shared" si="67"/>
        <v>66061.532426929582</v>
      </c>
      <c r="I6" s="31">
        <f t="shared" si="3"/>
        <v>38522.607692929676</v>
      </c>
      <c r="J6" s="32">
        <f t="shared" si="3"/>
        <v>29520.770706807798</v>
      </c>
      <c r="K6" s="33">
        <f t="shared" si="68"/>
        <v>68043.37839973747</v>
      </c>
      <c r="L6" s="31">
        <f t="shared" si="0"/>
        <v>3205.76485655448</v>
      </c>
      <c r="M6" s="31">
        <f t="shared" si="0"/>
        <v>2456.6522086109121</v>
      </c>
      <c r="N6" s="34">
        <f t="shared" si="1"/>
        <v>41728.372549484156</v>
      </c>
      <c r="O6" s="35">
        <f t="shared" si="1"/>
        <v>31977.422915418709</v>
      </c>
      <c r="P6" s="34">
        <f t="shared" si="4"/>
        <v>73705.795464902869</v>
      </c>
      <c r="Q6" s="27">
        <f t="shared" si="5"/>
        <v>1780.9804758636001</v>
      </c>
      <c r="R6" s="27">
        <f t="shared" si="5"/>
        <v>1364.8067825616181</v>
      </c>
      <c r="S6" s="31">
        <f t="shared" si="6"/>
        <v>43509.353025347758</v>
      </c>
      <c r="T6" s="31">
        <f t="shared" si="7"/>
        <v>33342.229697980329</v>
      </c>
      <c r="U6" s="31">
        <f t="shared" si="8"/>
        <v>76851.582723328087</v>
      </c>
      <c r="V6" s="42">
        <f t="shared" si="9"/>
        <v>45684.820676615149</v>
      </c>
      <c r="W6" s="42">
        <f t="shared" si="10"/>
        <v>35009.341182879347</v>
      </c>
      <c r="X6" s="42">
        <f t="shared" si="11"/>
        <v>80694.161859494488</v>
      </c>
      <c r="Y6" s="31">
        <f t="shared" si="12"/>
        <v>2175.4676512673882</v>
      </c>
      <c r="Z6" s="31">
        <f t="shared" si="13"/>
        <v>1667.1114848990164</v>
      </c>
      <c r="AA6" s="43">
        <f t="shared" si="14"/>
        <v>47860.288327882539</v>
      </c>
      <c r="AB6" s="43">
        <f t="shared" si="15"/>
        <v>36676.452667778365</v>
      </c>
      <c r="AC6" s="43">
        <f t="shared" si="16"/>
        <v>84536.740995660904</v>
      </c>
      <c r="AD6" s="31">
        <f t="shared" si="17"/>
        <v>52646.317160670798</v>
      </c>
      <c r="AE6" s="31">
        <f t="shared" si="18"/>
        <v>40344.097934556208</v>
      </c>
      <c r="AF6" s="31">
        <f t="shared" si="19"/>
        <v>92990.415095227014</v>
      </c>
      <c r="AG6" s="44">
        <f t="shared" si="20"/>
        <v>58963.875219951296</v>
      </c>
      <c r="AH6" s="44">
        <f t="shared" si="21"/>
        <v>45185.389686702954</v>
      </c>
      <c r="AI6" s="44">
        <f t="shared" si="22"/>
        <v>104149.26490665425</v>
      </c>
      <c r="AJ6" s="31">
        <f t="shared" si="23"/>
        <v>64860.262741946433</v>
      </c>
      <c r="AK6" s="31">
        <f t="shared" si="24"/>
        <v>49703.928655373253</v>
      </c>
      <c r="AL6" s="31">
        <f t="shared" si="25"/>
        <v>114564.19139731969</v>
      </c>
      <c r="AM6" s="31">
        <f t="shared" si="26"/>
        <v>72643.494270980009</v>
      </c>
      <c r="AN6" s="31">
        <f t="shared" si="27"/>
        <v>55668.400094018049</v>
      </c>
      <c r="AO6" s="31">
        <f t="shared" si="28"/>
        <v>128311.89436499806</v>
      </c>
      <c r="AP6" s="31">
        <f t="shared" si="29"/>
        <v>78454.973812658412</v>
      </c>
      <c r="AQ6" s="31">
        <f t="shared" si="30"/>
        <v>60121.872101539499</v>
      </c>
      <c r="AR6" s="31">
        <f t="shared" si="31"/>
        <v>138576.84591419791</v>
      </c>
      <c r="AS6" s="36">
        <f t="shared" si="32"/>
        <v>86300.471193924255</v>
      </c>
      <c r="AT6" s="36">
        <f t="shared" si="33"/>
        <v>66134.059311693447</v>
      </c>
      <c r="AU6" s="36">
        <f t="shared" si="34"/>
        <v>152434.5305056177</v>
      </c>
      <c r="AV6" s="48">
        <f t="shared" si="35"/>
        <v>7845.4973812658418</v>
      </c>
      <c r="AW6" s="48">
        <f t="shared" si="36"/>
        <v>6012.1872101539502</v>
      </c>
      <c r="AX6" s="36">
        <f t="shared" si="37"/>
        <v>94145.968575190098</v>
      </c>
      <c r="AY6" s="36">
        <f t="shared" si="38"/>
        <v>72146.246521847395</v>
      </c>
      <c r="AZ6" s="36">
        <f t="shared" si="39"/>
        <v>166292.21509703749</v>
      </c>
      <c r="BA6" s="48">
        <f t="shared" si="40"/>
        <v>7845.4973812658418</v>
      </c>
      <c r="BB6" s="48">
        <f t="shared" si="41"/>
        <v>6012.1872101539502</v>
      </c>
      <c r="BC6" s="31">
        <f t="shared" si="42"/>
        <v>101991.46595645594</v>
      </c>
      <c r="BD6" s="31">
        <f t="shared" si="43"/>
        <v>78158.433732001344</v>
      </c>
      <c r="BE6" s="31">
        <f t="shared" si="44"/>
        <v>180149.89968845728</v>
      </c>
      <c r="BF6" s="31">
        <f t="shared" si="45"/>
        <v>112190.61255210155</v>
      </c>
      <c r="BG6" s="31">
        <f t="shared" si="46"/>
        <v>85974.277105201487</v>
      </c>
      <c r="BH6" s="31">
        <f t="shared" si="47"/>
        <v>198164.88965730305</v>
      </c>
      <c r="BI6" s="31">
        <f t="shared" si="48"/>
        <v>118922.04930522764</v>
      </c>
      <c r="BJ6" s="31">
        <f t="shared" si="49"/>
        <v>91132.733731513581</v>
      </c>
      <c r="BK6" s="31">
        <f t="shared" si="50"/>
        <v>210054.78303674122</v>
      </c>
      <c r="BL6" s="31">
        <f t="shared" si="51"/>
        <v>130814.25423575041</v>
      </c>
      <c r="BM6" s="31">
        <f t="shared" si="52"/>
        <v>100246.00710466495</v>
      </c>
      <c r="BN6" s="31">
        <f t="shared" si="53"/>
        <v>231060.26134041537</v>
      </c>
      <c r="BO6" s="31">
        <f t="shared" si="54"/>
        <v>146511.96474404048</v>
      </c>
      <c r="BP6" s="31">
        <f t="shared" si="55"/>
        <v>112275.52795722475</v>
      </c>
      <c r="BQ6" s="31">
        <f t="shared" si="56"/>
        <v>258787.49270126523</v>
      </c>
      <c r="BR6" s="36">
        <f t="shared" si="57"/>
        <v>158232.92192356373</v>
      </c>
      <c r="BS6" s="36">
        <f t="shared" si="58"/>
        <v>121257.57019380273</v>
      </c>
      <c r="BT6" s="36">
        <f t="shared" si="59"/>
        <v>279490.49211736646</v>
      </c>
      <c r="BU6" s="31">
        <f t="shared" si="60"/>
        <v>205702.79850063287</v>
      </c>
      <c r="BV6" s="31">
        <f t="shared" si="61"/>
        <v>157634.84125194355</v>
      </c>
      <c r="BW6" s="31">
        <f t="shared" si="62"/>
        <v>363337.63975257642</v>
      </c>
      <c r="BX6" s="31">
        <f t="shared" si="63"/>
        <v>246843.35820075942</v>
      </c>
      <c r="BY6" s="31">
        <f t="shared" si="64"/>
        <v>189161.80950233227</v>
      </c>
      <c r="BZ6" s="31">
        <f t="shared" si="65"/>
        <v>436005.16770309169</v>
      </c>
      <c r="CA6" s="36">
        <v>430914.45041106566</v>
      </c>
      <c r="CB6" s="36">
        <v>330219.77084822144</v>
      </c>
      <c r="CC6" s="36">
        <v>761134.22125928709</v>
      </c>
    </row>
    <row r="7" spans="1:81" s="29" customFormat="1" ht="57.75" customHeight="1" x14ac:dyDescent="0.2">
      <c r="A7" s="52" t="s">
        <v>88</v>
      </c>
      <c r="B7" s="30" t="s">
        <v>89</v>
      </c>
      <c r="C7" s="31">
        <f>[1]gastos!H7</f>
        <v>16486.834337740798</v>
      </c>
      <c r="D7" s="32">
        <f>[1]honorarios!F8</f>
        <v>15637.641884956081</v>
      </c>
      <c r="E7" s="33">
        <f t="shared" si="66"/>
        <v>32124.476222696881</v>
      </c>
      <c r="F7" s="31">
        <f t="shared" si="2"/>
        <v>17311.176054627838</v>
      </c>
      <c r="G7" s="32">
        <f t="shared" si="2"/>
        <v>16419.523979203885</v>
      </c>
      <c r="H7" s="33">
        <f t="shared" si="67"/>
        <v>33730.700033831723</v>
      </c>
      <c r="I7" s="31">
        <f t="shared" si="3"/>
        <v>17830.511336266674</v>
      </c>
      <c r="J7" s="32">
        <f t="shared" si="3"/>
        <v>16912.109698580003</v>
      </c>
      <c r="K7" s="33">
        <f t="shared" si="68"/>
        <v>34742.621034846678</v>
      </c>
      <c r="L7" s="31">
        <f t="shared" si="0"/>
        <v>1483.8150903966718</v>
      </c>
      <c r="M7" s="31">
        <f t="shared" si="0"/>
        <v>1407.3877696460472</v>
      </c>
      <c r="N7" s="34">
        <f t="shared" si="1"/>
        <v>19314.326426663345</v>
      </c>
      <c r="O7" s="35">
        <f t="shared" si="1"/>
        <v>18319.497468226051</v>
      </c>
      <c r="P7" s="34">
        <f t="shared" si="4"/>
        <v>37633.8238948894</v>
      </c>
      <c r="Q7" s="27">
        <f t="shared" si="5"/>
        <v>824.34171688703998</v>
      </c>
      <c r="R7" s="27">
        <f t="shared" si="5"/>
        <v>781.88209424780416</v>
      </c>
      <c r="S7" s="31">
        <f t="shared" si="6"/>
        <v>20138.668143550385</v>
      </c>
      <c r="T7" s="31">
        <f t="shared" si="7"/>
        <v>19101.379562473856</v>
      </c>
      <c r="U7" s="31">
        <f t="shared" si="8"/>
        <v>39240.047706024241</v>
      </c>
      <c r="V7" s="42">
        <f t="shared" si="9"/>
        <v>21145.601550727904</v>
      </c>
      <c r="W7" s="42">
        <f t="shared" si="10"/>
        <v>20056.44854059755</v>
      </c>
      <c r="X7" s="42">
        <f t="shared" si="11"/>
        <v>41202.050091325451</v>
      </c>
      <c r="Y7" s="31">
        <f t="shared" si="12"/>
        <v>1006.9334071775193</v>
      </c>
      <c r="Z7" s="31">
        <f t="shared" si="13"/>
        <v>955.06897812369289</v>
      </c>
      <c r="AA7" s="43">
        <f t="shared" si="14"/>
        <v>22152.534957905424</v>
      </c>
      <c r="AB7" s="43">
        <f t="shared" si="15"/>
        <v>21011.517518721244</v>
      </c>
      <c r="AC7" s="43">
        <f t="shared" si="16"/>
        <v>43164.052476626668</v>
      </c>
      <c r="AD7" s="31">
        <f t="shared" si="17"/>
        <v>24367.788453695968</v>
      </c>
      <c r="AE7" s="31">
        <f t="shared" si="18"/>
        <v>23112.669270593371</v>
      </c>
      <c r="AF7" s="31">
        <f t="shared" si="19"/>
        <v>47480.457724289343</v>
      </c>
      <c r="AG7" s="44">
        <f t="shared" si="20"/>
        <v>27291.923068139487</v>
      </c>
      <c r="AH7" s="44">
        <f t="shared" si="21"/>
        <v>25886.189583064577</v>
      </c>
      <c r="AI7" s="44">
        <f t="shared" si="22"/>
        <v>53178.112651204065</v>
      </c>
      <c r="AJ7" s="31">
        <f t="shared" si="23"/>
        <v>30021.115374953439</v>
      </c>
      <c r="AK7" s="31">
        <f t="shared" si="24"/>
        <v>28474.808541371036</v>
      </c>
      <c r="AL7" s="31">
        <f t="shared" si="25"/>
        <v>58495.923916324478</v>
      </c>
      <c r="AM7" s="31">
        <f t="shared" si="26"/>
        <v>33623.649219947853</v>
      </c>
      <c r="AN7" s="31">
        <f t="shared" si="27"/>
        <v>31891.785566335562</v>
      </c>
      <c r="AO7" s="31">
        <f t="shared" si="28"/>
        <v>65515.434786283411</v>
      </c>
      <c r="AP7" s="31">
        <f t="shared" si="29"/>
        <v>36313.541157543681</v>
      </c>
      <c r="AQ7" s="31">
        <f t="shared" si="30"/>
        <v>34443.128411642407</v>
      </c>
      <c r="AR7" s="31">
        <f t="shared" si="31"/>
        <v>70756.66956918608</v>
      </c>
      <c r="AS7" s="36">
        <f t="shared" si="32"/>
        <v>39944.895273298054</v>
      </c>
      <c r="AT7" s="36">
        <f t="shared" si="33"/>
        <v>37887.441252806653</v>
      </c>
      <c r="AU7" s="36">
        <f t="shared" si="34"/>
        <v>77832.336526104715</v>
      </c>
      <c r="AV7" s="48">
        <f t="shared" si="35"/>
        <v>3631.3541157543682</v>
      </c>
      <c r="AW7" s="48">
        <f t="shared" si="36"/>
        <v>3444.312841164241</v>
      </c>
      <c r="AX7" s="36">
        <f t="shared" si="37"/>
        <v>43576.24938905242</v>
      </c>
      <c r="AY7" s="36">
        <f t="shared" si="38"/>
        <v>41331.754093970892</v>
      </c>
      <c r="AZ7" s="36">
        <f t="shared" si="39"/>
        <v>84908.00348302332</v>
      </c>
      <c r="BA7" s="48">
        <f t="shared" si="40"/>
        <v>3631.3541157543682</v>
      </c>
      <c r="BB7" s="48">
        <f t="shared" si="41"/>
        <v>3444.312841164241</v>
      </c>
      <c r="BC7" s="31">
        <f t="shared" si="42"/>
        <v>47207.603504806786</v>
      </c>
      <c r="BD7" s="31">
        <f t="shared" si="43"/>
        <v>44776.066935135132</v>
      </c>
      <c r="BE7" s="31">
        <f t="shared" si="44"/>
        <v>91983.670439941925</v>
      </c>
      <c r="BF7" s="31">
        <f t="shared" si="45"/>
        <v>51928.363855287469</v>
      </c>
      <c r="BG7" s="31">
        <f t="shared" si="46"/>
        <v>49253.673628648648</v>
      </c>
      <c r="BH7" s="31">
        <f t="shared" si="47"/>
        <v>101182.03748393612</v>
      </c>
      <c r="BI7" s="31">
        <f t="shared" si="48"/>
        <v>55044.065686604721</v>
      </c>
      <c r="BJ7" s="31">
        <f t="shared" si="49"/>
        <v>52208.894046367568</v>
      </c>
      <c r="BK7" s="31">
        <f t="shared" si="50"/>
        <v>107252.95973297229</v>
      </c>
      <c r="BL7" s="31">
        <f t="shared" si="51"/>
        <v>60548.472255265195</v>
      </c>
      <c r="BM7" s="31">
        <f t="shared" si="52"/>
        <v>57429.783451004332</v>
      </c>
      <c r="BN7" s="31">
        <f t="shared" si="53"/>
        <v>117978.25570626953</v>
      </c>
      <c r="BO7" s="31">
        <f t="shared" si="54"/>
        <v>67814.288925897024</v>
      </c>
      <c r="BP7" s="31">
        <f t="shared" si="55"/>
        <v>64321.357465124856</v>
      </c>
      <c r="BQ7" s="31">
        <f t="shared" si="56"/>
        <v>132135.64639102187</v>
      </c>
      <c r="BR7" s="36">
        <f t="shared" si="57"/>
        <v>73239.432039968786</v>
      </c>
      <c r="BS7" s="36">
        <f t="shared" si="58"/>
        <v>69467.066062334852</v>
      </c>
      <c r="BT7" s="36">
        <f t="shared" si="59"/>
        <v>142706.49810230365</v>
      </c>
      <c r="BU7" s="31">
        <f t="shared" si="60"/>
        <v>95211.26165195943</v>
      </c>
      <c r="BV7" s="31">
        <f t="shared" si="61"/>
        <v>90307.185881035315</v>
      </c>
      <c r="BW7" s="31">
        <f t="shared" si="62"/>
        <v>185518.44753299473</v>
      </c>
      <c r="BX7" s="31">
        <f t="shared" si="63"/>
        <v>114253.51398235132</v>
      </c>
      <c r="BY7" s="31">
        <f t="shared" si="64"/>
        <v>108368.62305724238</v>
      </c>
      <c r="BZ7" s="31">
        <f t="shared" si="65"/>
        <v>222622.13703959371</v>
      </c>
      <c r="CA7" s="36">
        <v>199452.35935899065</v>
      </c>
      <c r="CB7" s="36">
        <v>189179.10527102801</v>
      </c>
      <c r="CC7" s="36">
        <v>388631.46463001869</v>
      </c>
    </row>
    <row r="8" spans="1:81" s="29" customFormat="1" ht="59.25" customHeight="1" x14ac:dyDescent="0.2">
      <c r="A8" s="52" t="s">
        <v>90</v>
      </c>
      <c r="B8" s="30" t="s">
        <v>91</v>
      </c>
      <c r="C8" s="31">
        <f>[1]gastos!H8</f>
        <v>6108.5387014343996</v>
      </c>
      <c r="D8" s="32">
        <f>[1]honorarios!F9</f>
        <v>11590.12352368728</v>
      </c>
      <c r="E8" s="33">
        <f t="shared" si="66"/>
        <v>17698.66222512168</v>
      </c>
      <c r="F8" s="31">
        <f t="shared" si="2"/>
        <v>6413.9656365061201</v>
      </c>
      <c r="G8" s="32">
        <f t="shared" si="2"/>
        <v>12169.629699871644</v>
      </c>
      <c r="H8" s="33">
        <f t="shared" si="67"/>
        <v>18583.595336377766</v>
      </c>
      <c r="I8" s="31">
        <f t="shared" si="3"/>
        <v>6606.3846056013035</v>
      </c>
      <c r="J8" s="32">
        <f t="shared" si="3"/>
        <v>12534.718590867795</v>
      </c>
      <c r="K8" s="33">
        <f t="shared" si="68"/>
        <v>19141.103196469099</v>
      </c>
      <c r="L8" s="31">
        <f t="shared" si="0"/>
        <v>549.7684831290959</v>
      </c>
      <c r="M8" s="31">
        <f t="shared" si="0"/>
        <v>1043.1111171318551</v>
      </c>
      <c r="N8" s="34">
        <f t="shared" si="1"/>
        <v>7156.1530887303998</v>
      </c>
      <c r="O8" s="35">
        <f t="shared" si="1"/>
        <v>13577.82970799965</v>
      </c>
      <c r="P8" s="34">
        <f t="shared" si="4"/>
        <v>20733.982796730052</v>
      </c>
      <c r="Q8" s="27">
        <f t="shared" si="5"/>
        <v>305.42693507171998</v>
      </c>
      <c r="R8" s="27">
        <f t="shared" si="5"/>
        <v>579.50617618436399</v>
      </c>
      <c r="S8" s="31">
        <f t="shared" si="6"/>
        <v>7461.5800238021202</v>
      </c>
      <c r="T8" s="31">
        <f t="shared" si="7"/>
        <v>14157.335884184015</v>
      </c>
      <c r="U8" s="31">
        <f t="shared" si="8"/>
        <v>21618.915907986135</v>
      </c>
      <c r="V8" s="42">
        <f t="shared" si="9"/>
        <v>7834.6590249922265</v>
      </c>
      <c r="W8" s="42">
        <f t="shared" si="10"/>
        <v>14865.202678393216</v>
      </c>
      <c r="X8" s="42">
        <f t="shared" si="11"/>
        <v>22699.861703385443</v>
      </c>
      <c r="Y8" s="31">
        <f t="shared" si="12"/>
        <v>373.07900119010606</v>
      </c>
      <c r="Z8" s="31">
        <f t="shared" si="13"/>
        <v>707.86679420920075</v>
      </c>
      <c r="AA8" s="43">
        <f t="shared" si="14"/>
        <v>8207.7380261823328</v>
      </c>
      <c r="AB8" s="43">
        <f t="shared" si="15"/>
        <v>15573.069472602418</v>
      </c>
      <c r="AC8" s="43">
        <f t="shared" si="16"/>
        <v>23780.80749878475</v>
      </c>
      <c r="AD8" s="31">
        <f t="shared" si="17"/>
        <v>9028.5118288005669</v>
      </c>
      <c r="AE8" s="31">
        <f t="shared" si="18"/>
        <v>17130.37641986266</v>
      </c>
      <c r="AF8" s="31">
        <f t="shared" si="19"/>
        <v>26158.888248663228</v>
      </c>
      <c r="AG8" s="44">
        <f t="shared" si="20"/>
        <v>10111.933248256635</v>
      </c>
      <c r="AH8" s="44">
        <f t="shared" si="21"/>
        <v>19186.021590246182</v>
      </c>
      <c r="AI8" s="44">
        <f t="shared" si="22"/>
        <v>29297.954838502817</v>
      </c>
      <c r="AJ8" s="31">
        <f t="shared" si="23"/>
        <v>11123.1265730823</v>
      </c>
      <c r="AK8" s="31">
        <f t="shared" si="24"/>
        <v>21104.623749270802</v>
      </c>
      <c r="AL8" s="31">
        <f t="shared" si="25"/>
        <v>32227.750322353102</v>
      </c>
      <c r="AM8" s="31">
        <f t="shared" si="26"/>
        <v>12457.901761852178</v>
      </c>
      <c r="AN8" s="31">
        <f t="shared" si="27"/>
        <v>23637.178599183302</v>
      </c>
      <c r="AO8" s="31">
        <f t="shared" si="28"/>
        <v>36095.080361035478</v>
      </c>
      <c r="AP8" s="31">
        <f t="shared" si="29"/>
        <v>13454.533902800353</v>
      </c>
      <c r="AQ8" s="31">
        <f t="shared" si="30"/>
        <v>25528.152887117969</v>
      </c>
      <c r="AR8" s="31">
        <f t="shared" si="31"/>
        <v>38982.68678991832</v>
      </c>
      <c r="AS8" s="36">
        <f t="shared" si="32"/>
        <v>14799.987293080389</v>
      </c>
      <c r="AT8" s="36">
        <f t="shared" si="33"/>
        <v>28080.968175829767</v>
      </c>
      <c r="AU8" s="36">
        <f t="shared" si="34"/>
        <v>42880.955468910157</v>
      </c>
      <c r="AV8" s="48">
        <f t="shared" si="35"/>
        <v>1345.4533902800354</v>
      </c>
      <c r="AW8" s="48">
        <f t="shared" si="36"/>
        <v>2552.8152887117972</v>
      </c>
      <c r="AX8" s="36">
        <f t="shared" si="37"/>
        <v>16145.440683360424</v>
      </c>
      <c r="AY8" s="36">
        <f t="shared" si="38"/>
        <v>30633.783464541564</v>
      </c>
      <c r="AZ8" s="36">
        <f t="shared" si="39"/>
        <v>46779.224147901987</v>
      </c>
      <c r="BA8" s="48">
        <f t="shared" si="40"/>
        <v>1345.4533902800354</v>
      </c>
      <c r="BB8" s="48">
        <f t="shared" si="41"/>
        <v>2552.8152887117972</v>
      </c>
      <c r="BC8" s="31">
        <f t="shared" si="42"/>
        <v>17490.894073640458</v>
      </c>
      <c r="BD8" s="31">
        <f t="shared" si="43"/>
        <v>33186.598753253362</v>
      </c>
      <c r="BE8" s="31">
        <f t="shared" si="44"/>
        <v>50677.492826893824</v>
      </c>
      <c r="BF8" s="31">
        <f t="shared" si="45"/>
        <v>19239.983481004507</v>
      </c>
      <c r="BG8" s="31">
        <f t="shared" si="46"/>
        <v>36505.258628578704</v>
      </c>
      <c r="BH8" s="31">
        <f t="shared" si="47"/>
        <v>55745.242109583211</v>
      </c>
      <c r="BI8" s="31">
        <f t="shared" si="48"/>
        <v>20394.38248986478</v>
      </c>
      <c r="BJ8" s="31">
        <f t="shared" si="49"/>
        <v>38695.574146293431</v>
      </c>
      <c r="BK8" s="31">
        <f t="shared" si="50"/>
        <v>59089.956636158211</v>
      </c>
      <c r="BL8" s="31">
        <f t="shared" si="51"/>
        <v>22433.82073885126</v>
      </c>
      <c r="BM8" s="31">
        <f t="shared" si="52"/>
        <v>42565.131560922775</v>
      </c>
      <c r="BN8" s="31">
        <f t="shared" si="53"/>
        <v>64998.952299774035</v>
      </c>
      <c r="BO8" s="31">
        <f t="shared" si="54"/>
        <v>25125.879227513415</v>
      </c>
      <c r="BP8" s="31">
        <f t="shared" si="55"/>
        <v>47672.947348233516</v>
      </c>
      <c r="BQ8" s="31">
        <f t="shared" si="56"/>
        <v>72798.826575746934</v>
      </c>
      <c r="BR8" s="36">
        <f t="shared" si="57"/>
        <v>27135.949565714491</v>
      </c>
      <c r="BS8" s="36">
        <f t="shared" si="58"/>
        <v>51486.783136092199</v>
      </c>
      <c r="BT8" s="36">
        <f t="shared" si="59"/>
        <v>78622.732701806686</v>
      </c>
      <c r="BU8" s="31">
        <f t="shared" si="60"/>
        <v>35276.734435428836</v>
      </c>
      <c r="BV8" s="31">
        <f t="shared" si="61"/>
        <v>66932.818076919866</v>
      </c>
      <c r="BW8" s="31">
        <f t="shared" si="62"/>
        <v>102209.5525123487</v>
      </c>
      <c r="BX8" s="31">
        <f t="shared" si="63"/>
        <v>42332.081322514605</v>
      </c>
      <c r="BY8" s="31">
        <f t="shared" si="64"/>
        <v>80319.381692303839</v>
      </c>
      <c r="BZ8" s="31">
        <f t="shared" si="65"/>
        <v>122651.46301481844</v>
      </c>
      <c r="CA8" s="36">
        <v>73899.114364713736</v>
      </c>
      <c r="CB8" s="36">
        <v>140213.54462025478</v>
      </c>
      <c r="CC8" s="36">
        <v>214112.6589849685</v>
      </c>
    </row>
    <row r="9" spans="1:81" s="29" customFormat="1" ht="38.25" x14ac:dyDescent="0.2">
      <c r="A9" s="52" t="s">
        <v>92</v>
      </c>
      <c r="B9" s="30" t="s">
        <v>93</v>
      </c>
      <c r="C9" s="31">
        <f>[1]gastos!H9</f>
        <v>2437.5838766400002</v>
      </c>
      <c r="D9" s="32">
        <f>[1]honorarios!F10</f>
        <v>2021.0243709308409</v>
      </c>
      <c r="E9" s="33">
        <f t="shared" si="66"/>
        <v>4458.6082475708408</v>
      </c>
      <c r="F9" s="31">
        <f t="shared" si="2"/>
        <v>2559.4630704720003</v>
      </c>
      <c r="G9" s="32">
        <f t="shared" si="2"/>
        <v>2122.0755894773829</v>
      </c>
      <c r="H9" s="33">
        <f t="shared" si="67"/>
        <v>4681.5386599493831</v>
      </c>
      <c r="I9" s="31">
        <f t="shared" si="3"/>
        <v>2636.2469625861604</v>
      </c>
      <c r="J9" s="32">
        <f t="shared" si="3"/>
        <v>2185.7378571617046</v>
      </c>
      <c r="K9" s="33">
        <f t="shared" si="68"/>
        <v>4821.984819747865</v>
      </c>
      <c r="L9" s="31">
        <f t="shared" si="0"/>
        <v>219.3825488976</v>
      </c>
      <c r="M9" s="31">
        <f t="shared" si="0"/>
        <v>181.89219338377566</v>
      </c>
      <c r="N9" s="34">
        <f t="shared" si="1"/>
        <v>2855.6295114837603</v>
      </c>
      <c r="O9" s="35">
        <f t="shared" si="1"/>
        <v>2367.6300505454801</v>
      </c>
      <c r="P9" s="34">
        <f t="shared" si="4"/>
        <v>5223.2595620292404</v>
      </c>
      <c r="Q9" s="27">
        <f t="shared" si="5"/>
        <v>121.87919383200001</v>
      </c>
      <c r="R9" s="27">
        <f t="shared" si="5"/>
        <v>101.05121854654205</v>
      </c>
      <c r="S9" s="31">
        <f t="shared" si="6"/>
        <v>2977.5087053157604</v>
      </c>
      <c r="T9" s="31">
        <f t="shared" si="7"/>
        <v>2468.6812690920224</v>
      </c>
      <c r="U9" s="31">
        <f t="shared" si="8"/>
        <v>5446.1899744077828</v>
      </c>
      <c r="V9" s="42">
        <f t="shared" si="9"/>
        <v>3126.3841405815483</v>
      </c>
      <c r="W9" s="42">
        <f t="shared" si="10"/>
        <v>2592.1153325466234</v>
      </c>
      <c r="X9" s="42">
        <f t="shared" si="11"/>
        <v>5718.4994731281713</v>
      </c>
      <c r="Y9" s="31">
        <f t="shared" si="12"/>
        <v>148.87543526578801</v>
      </c>
      <c r="Z9" s="31">
        <f t="shared" si="13"/>
        <v>123.43406345460113</v>
      </c>
      <c r="AA9" s="43">
        <f t="shared" si="14"/>
        <v>3275.2595758473362</v>
      </c>
      <c r="AB9" s="43">
        <f t="shared" si="15"/>
        <v>2715.5493960012245</v>
      </c>
      <c r="AC9" s="43">
        <f t="shared" si="16"/>
        <v>5990.8089718485608</v>
      </c>
      <c r="AD9" s="31">
        <f t="shared" si="17"/>
        <v>3602.7855334320702</v>
      </c>
      <c r="AE9" s="31">
        <f t="shared" si="18"/>
        <v>2987.1043356013474</v>
      </c>
      <c r="AF9" s="31">
        <f t="shared" si="19"/>
        <v>6589.8898690334172</v>
      </c>
      <c r="AG9" s="44">
        <f t="shared" si="20"/>
        <v>4035.1197974439192</v>
      </c>
      <c r="AH9" s="44">
        <f t="shared" si="21"/>
        <v>3345.5568558735094</v>
      </c>
      <c r="AI9" s="44">
        <f t="shared" si="22"/>
        <v>7380.6766533174286</v>
      </c>
      <c r="AJ9" s="31">
        <f t="shared" si="23"/>
        <v>4438.6317771883114</v>
      </c>
      <c r="AK9" s="31">
        <f t="shared" si="24"/>
        <v>3680.1125414608605</v>
      </c>
      <c r="AL9" s="31">
        <f t="shared" si="25"/>
        <v>8118.7443186491719</v>
      </c>
      <c r="AM9" s="31">
        <f t="shared" si="26"/>
        <v>4971.2675904509097</v>
      </c>
      <c r="AN9" s="31">
        <f t="shared" si="27"/>
        <v>4121.7260464361643</v>
      </c>
      <c r="AO9" s="31">
        <f t="shared" si="28"/>
        <v>9092.9936368870731</v>
      </c>
      <c r="AP9" s="31">
        <f t="shared" si="29"/>
        <v>5368.9689976869831</v>
      </c>
      <c r="AQ9" s="31">
        <f t="shared" si="30"/>
        <v>4451.4641301510574</v>
      </c>
      <c r="AR9" s="31">
        <f t="shared" si="31"/>
        <v>9820.4331278380414</v>
      </c>
      <c r="AS9" s="36">
        <f t="shared" si="32"/>
        <v>5905.865897455682</v>
      </c>
      <c r="AT9" s="36">
        <f t="shared" si="33"/>
        <v>4896.6105431661636</v>
      </c>
      <c r="AU9" s="36">
        <f t="shared" si="34"/>
        <v>10802.476440621846</v>
      </c>
      <c r="AV9" s="48">
        <f t="shared" si="35"/>
        <v>536.89689976869829</v>
      </c>
      <c r="AW9" s="48">
        <f t="shared" si="36"/>
        <v>445.14641301510574</v>
      </c>
      <c r="AX9" s="36">
        <f t="shared" si="37"/>
        <v>6442.7627972243799</v>
      </c>
      <c r="AY9" s="36">
        <f t="shared" si="38"/>
        <v>5341.7569561812688</v>
      </c>
      <c r="AZ9" s="36">
        <f t="shared" si="39"/>
        <v>11784.51975340565</v>
      </c>
      <c r="BA9" s="48">
        <f t="shared" si="40"/>
        <v>536.89689976869829</v>
      </c>
      <c r="BB9" s="48">
        <f t="shared" si="41"/>
        <v>445.14641301510574</v>
      </c>
      <c r="BC9" s="31">
        <f t="shared" si="42"/>
        <v>6979.6596969930779</v>
      </c>
      <c r="BD9" s="31">
        <f t="shared" si="43"/>
        <v>5786.9033691963741</v>
      </c>
      <c r="BE9" s="31">
        <f t="shared" si="44"/>
        <v>12766.563066189452</v>
      </c>
      <c r="BF9" s="31">
        <f t="shared" si="45"/>
        <v>7677.6256666923864</v>
      </c>
      <c r="BG9" s="31">
        <f t="shared" si="46"/>
        <v>6365.5937061160121</v>
      </c>
      <c r="BH9" s="31">
        <f t="shared" si="47"/>
        <v>14043.219372808398</v>
      </c>
      <c r="BI9" s="31">
        <f t="shared" si="48"/>
        <v>8138.28320669393</v>
      </c>
      <c r="BJ9" s="31">
        <f t="shared" si="49"/>
        <v>6747.5293284829731</v>
      </c>
      <c r="BK9" s="31">
        <f t="shared" si="50"/>
        <v>14885.812535176903</v>
      </c>
      <c r="BL9" s="31">
        <f t="shared" si="51"/>
        <v>8952.1115273633241</v>
      </c>
      <c r="BM9" s="31">
        <f t="shared" si="52"/>
        <v>7422.282261331271</v>
      </c>
      <c r="BN9" s="31">
        <f t="shared" si="53"/>
        <v>16374.393788694595</v>
      </c>
      <c r="BO9" s="31">
        <f t="shared" si="54"/>
        <v>10026.364910646924</v>
      </c>
      <c r="BP9" s="31">
        <f t="shared" si="55"/>
        <v>8312.9561326910243</v>
      </c>
      <c r="BQ9" s="31">
        <f t="shared" si="56"/>
        <v>18339.32104333795</v>
      </c>
      <c r="BR9" s="36">
        <f t="shared" si="57"/>
        <v>10828.474103498678</v>
      </c>
      <c r="BS9" s="36">
        <f t="shared" si="58"/>
        <v>8977.992623306307</v>
      </c>
      <c r="BT9" s="36">
        <f t="shared" si="59"/>
        <v>19806.466726804985</v>
      </c>
      <c r="BU9" s="31">
        <f t="shared" si="60"/>
        <v>14077.016334548282</v>
      </c>
      <c r="BV9" s="31">
        <f t="shared" si="61"/>
        <v>11671.3904102982</v>
      </c>
      <c r="BW9" s="31">
        <f t="shared" si="62"/>
        <v>25748.406744846481</v>
      </c>
      <c r="BX9" s="31">
        <f t="shared" si="63"/>
        <v>16892.419601457936</v>
      </c>
      <c r="BY9" s="31">
        <f t="shared" si="64"/>
        <v>14005.66849235784</v>
      </c>
      <c r="BZ9" s="31">
        <f t="shared" si="65"/>
        <v>30898.088093815775</v>
      </c>
      <c r="CA9" s="36">
        <v>29489.096898265117</v>
      </c>
      <c r="CB9" s="36">
        <v>24449.695487109078</v>
      </c>
      <c r="CC9" s="36">
        <v>53938.792385374196</v>
      </c>
    </row>
    <row r="10" spans="1:81" s="29" customFormat="1" ht="48.75" customHeight="1" x14ac:dyDescent="0.2">
      <c r="A10" s="52" t="s">
        <v>94</v>
      </c>
      <c r="B10" s="30" t="s">
        <v>95</v>
      </c>
      <c r="C10" s="31">
        <f>[1]gastos!H10</f>
        <v>3047.6440375920001</v>
      </c>
      <c r="D10" s="32">
        <f>[1]honorarios!F11</f>
        <v>5811.4706200650007</v>
      </c>
      <c r="E10" s="33">
        <f t="shared" si="66"/>
        <v>8859.1146576570009</v>
      </c>
      <c r="F10" s="31">
        <f t="shared" si="2"/>
        <v>3200.0262394716001</v>
      </c>
      <c r="G10" s="32">
        <f t="shared" si="2"/>
        <v>6102.0441510682513</v>
      </c>
      <c r="H10" s="33">
        <f t="shared" si="67"/>
        <v>9302.0703905398514</v>
      </c>
      <c r="I10" s="31">
        <f t="shared" si="3"/>
        <v>3296.0270266557482</v>
      </c>
      <c r="J10" s="32">
        <f t="shared" si="3"/>
        <v>6285.1054756002986</v>
      </c>
      <c r="K10" s="33">
        <f t="shared" si="68"/>
        <v>9581.1325022560468</v>
      </c>
      <c r="L10" s="31">
        <f t="shared" si="0"/>
        <v>274.28796338327999</v>
      </c>
      <c r="M10" s="31">
        <f t="shared" si="0"/>
        <v>523.0323558058501</v>
      </c>
      <c r="N10" s="34">
        <f t="shared" si="1"/>
        <v>3570.3149900390281</v>
      </c>
      <c r="O10" s="35">
        <f t="shared" si="1"/>
        <v>6808.1378314061485</v>
      </c>
      <c r="P10" s="34">
        <f t="shared" si="4"/>
        <v>10378.452821445177</v>
      </c>
      <c r="Q10" s="27">
        <f t="shared" si="5"/>
        <v>152.38220187960002</v>
      </c>
      <c r="R10" s="27">
        <f t="shared" si="5"/>
        <v>290.57353100325003</v>
      </c>
      <c r="S10" s="31">
        <f t="shared" si="6"/>
        <v>3722.6971919186281</v>
      </c>
      <c r="T10" s="31">
        <f t="shared" si="7"/>
        <v>7098.7113624093981</v>
      </c>
      <c r="U10" s="31">
        <f t="shared" si="8"/>
        <v>10821.408554328027</v>
      </c>
      <c r="V10" s="42">
        <f t="shared" si="9"/>
        <v>3908.8320515145597</v>
      </c>
      <c r="W10" s="42">
        <f t="shared" si="10"/>
        <v>7453.6469305298688</v>
      </c>
      <c r="X10" s="42">
        <f t="shared" si="11"/>
        <v>11362.478982044428</v>
      </c>
      <c r="Y10" s="31">
        <f t="shared" si="12"/>
        <v>186.1348595959314</v>
      </c>
      <c r="Z10" s="31">
        <f t="shared" si="13"/>
        <v>354.93556812046995</v>
      </c>
      <c r="AA10" s="43">
        <f t="shared" si="14"/>
        <v>4094.9669111104913</v>
      </c>
      <c r="AB10" s="43">
        <f t="shared" si="15"/>
        <v>7808.5824986503385</v>
      </c>
      <c r="AC10" s="43">
        <f t="shared" si="16"/>
        <v>11903.54940976083</v>
      </c>
      <c r="AD10" s="31">
        <f t="shared" si="17"/>
        <v>4504.4636022215409</v>
      </c>
      <c r="AE10" s="31">
        <f t="shared" si="18"/>
        <v>8589.4407485153733</v>
      </c>
      <c r="AF10" s="31">
        <f t="shared" si="19"/>
        <v>13093.904350736913</v>
      </c>
      <c r="AG10" s="44">
        <f t="shared" si="20"/>
        <v>5044.9992344881266</v>
      </c>
      <c r="AH10" s="44">
        <f t="shared" si="21"/>
        <v>9620.173638337219</v>
      </c>
      <c r="AI10" s="44">
        <f t="shared" si="22"/>
        <v>14665.172872825346</v>
      </c>
      <c r="AJ10" s="31">
        <f t="shared" si="23"/>
        <v>5549.4991579369398</v>
      </c>
      <c r="AK10" s="31">
        <f t="shared" si="24"/>
        <v>10582.191002170941</v>
      </c>
      <c r="AL10" s="31">
        <f t="shared" si="25"/>
        <v>16131.690160107881</v>
      </c>
      <c r="AM10" s="31">
        <f t="shared" si="26"/>
        <v>6215.4390568893732</v>
      </c>
      <c r="AN10" s="31">
        <f t="shared" si="27"/>
        <v>11852.053922431454</v>
      </c>
      <c r="AO10" s="31">
        <f t="shared" si="28"/>
        <v>18067.492979320828</v>
      </c>
      <c r="AP10" s="31">
        <f t="shared" si="29"/>
        <v>6712.6741814405232</v>
      </c>
      <c r="AQ10" s="31">
        <f t="shared" si="30"/>
        <v>12800.218236225972</v>
      </c>
      <c r="AR10" s="31">
        <f t="shared" si="31"/>
        <v>19512.892417666495</v>
      </c>
      <c r="AS10" s="36">
        <f t="shared" si="32"/>
        <v>7383.9415995845757</v>
      </c>
      <c r="AT10" s="36">
        <f t="shared" si="33"/>
        <v>14080.240059848571</v>
      </c>
      <c r="AU10" s="36">
        <f t="shared" si="34"/>
        <v>21464.181659433147</v>
      </c>
      <c r="AV10" s="48">
        <f t="shared" si="35"/>
        <v>671.26741814405239</v>
      </c>
      <c r="AW10" s="48">
        <f t="shared" si="36"/>
        <v>1280.0218236225974</v>
      </c>
      <c r="AX10" s="36">
        <f t="shared" si="37"/>
        <v>8055.2090177286282</v>
      </c>
      <c r="AY10" s="36">
        <f t="shared" si="38"/>
        <v>15360.261883471168</v>
      </c>
      <c r="AZ10" s="36">
        <f t="shared" si="39"/>
        <v>23415.470901199798</v>
      </c>
      <c r="BA10" s="48">
        <f t="shared" si="40"/>
        <v>671.26741814405239</v>
      </c>
      <c r="BB10" s="48">
        <f t="shared" si="41"/>
        <v>1280.0218236225974</v>
      </c>
      <c r="BC10" s="31">
        <f t="shared" si="42"/>
        <v>8726.4764358726807</v>
      </c>
      <c r="BD10" s="31">
        <f t="shared" si="43"/>
        <v>16640.283707093768</v>
      </c>
      <c r="BE10" s="31">
        <f t="shared" si="44"/>
        <v>25366.76014296645</v>
      </c>
      <c r="BF10" s="31">
        <f t="shared" si="45"/>
        <v>9599.1240794599489</v>
      </c>
      <c r="BG10" s="31">
        <f t="shared" si="46"/>
        <v>18304.312077803144</v>
      </c>
      <c r="BH10" s="31">
        <f t="shared" si="47"/>
        <v>27903.436157263095</v>
      </c>
      <c r="BI10" s="31">
        <f t="shared" si="48"/>
        <v>10175.071524227546</v>
      </c>
      <c r="BJ10" s="31">
        <f t="shared" si="49"/>
        <v>19402.570802471335</v>
      </c>
      <c r="BK10" s="31">
        <f t="shared" si="50"/>
        <v>29577.642326698879</v>
      </c>
      <c r="BL10" s="31">
        <f t="shared" si="51"/>
        <v>11192.578676650301</v>
      </c>
      <c r="BM10" s="31">
        <f t="shared" si="52"/>
        <v>21342.827882718469</v>
      </c>
      <c r="BN10" s="31">
        <f t="shared" si="53"/>
        <v>32535.40655936877</v>
      </c>
      <c r="BO10" s="31">
        <f t="shared" si="54"/>
        <v>12535.688117848338</v>
      </c>
      <c r="BP10" s="31">
        <f t="shared" si="55"/>
        <v>23903.967228644688</v>
      </c>
      <c r="BQ10" s="31">
        <f t="shared" si="56"/>
        <v>36439.655346493026</v>
      </c>
      <c r="BR10" s="36">
        <f t="shared" si="57"/>
        <v>13538.543167276206</v>
      </c>
      <c r="BS10" s="36">
        <f t="shared" si="58"/>
        <v>25816.284606936264</v>
      </c>
      <c r="BT10" s="36">
        <f t="shared" si="59"/>
        <v>39354.82777421247</v>
      </c>
      <c r="BU10" s="31">
        <f t="shared" si="60"/>
        <v>17600.106117459069</v>
      </c>
      <c r="BV10" s="31">
        <f t="shared" si="61"/>
        <v>33561.169989017144</v>
      </c>
      <c r="BW10" s="31">
        <f t="shared" si="62"/>
        <v>51161.276106476216</v>
      </c>
      <c r="BX10" s="31">
        <f t="shared" si="63"/>
        <v>21120.127340950883</v>
      </c>
      <c r="BY10" s="31">
        <f t="shared" si="64"/>
        <v>40273.403986820573</v>
      </c>
      <c r="BZ10" s="31">
        <f t="shared" si="65"/>
        <v>61393.531327771459</v>
      </c>
      <c r="CA10" s="36">
        <v>36869.406299097951</v>
      </c>
      <c r="CB10" s="36">
        <v>70305.281339792666</v>
      </c>
      <c r="CC10" s="36">
        <v>107174.68763889061</v>
      </c>
    </row>
    <row r="11" spans="1:81" s="29" customFormat="1" ht="57" customHeight="1" x14ac:dyDescent="0.2">
      <c r="A11" s="52" t="s">
        <v>96</v>
      </c>
      <c r="B11" s="30" t="s">
        <v>97</v>
      </c>
      <c r="C11" s="31">
        <f>[1]gastos!H11</f>
        <v>6108.5387014343996</v>
      </c>
      <c r="D11" s="32">
        <f>[1]honorarios!F12</f>
        <v>7764.1247484068426</v>
      </c>
      <c r="E11" s="33">
        <f t="shared" si="66"/>
        <v>13872.663449841242</v>
      </c>
      <c r="F11" s="31">
        <f t="shared" si="2"/>
        <v>6413.9656365061201</v>
      </c>
      <c r="G11" s="32">
        <f t="shared" si="2"/>
        <v>8152.330985827185</v>
      </c>
      <c r="H11" s="33">
        <f t="shared" si="67"/>
        <v>14566.296622333306</v>
      </c>
      <c r="I11" s="31">
        <f t="shared" si="3"/>
        <v>6606.3846056013035</v>
      </c>
      <c r="J11" s="32">
        <f t="shared" si="3"/>
        <v>8396.9009154020005</v>
      </c>
      <c r="K11" s="33">
        <f t="shared" si="68"/>
        <v>15003.285521003305</v>
      </c>
      <c r="L11" s="31">
        <f t="shared" si="0"/>
        <v>549.7684831290959</v>
      </c>
      <c r="M11" s="31">
        <f t="shared" si="0"/>
        <v>698.77122735661578</v>
      </c>
      <c r="N11" s="34">
        <f t="shared" si="1"/>
        <v>7156.1530887303998</v>
      </c>
      <c r="O11" s="35">
        <f t="shared" si="1"/>
        <v>9095.6721427586162</v>
      </c>
      <c r="P11" s="34">
        <f t="shared" si="4"/>
        <v>16251.825231489016</v>
      </c>
      <c r="Q11" s="27">
        <f t="shared" si="5"/>
        <v>305.42693507171998</v>
      </c>
      <c r="R11" s="27">
        <f t="shared" si="5"/>
        <v>388.20623742034218</v>
      </c>
      <c r="S11" s="31">
        <f t="shared" si="6"/>
        <v>7461.5800238021202</v>
      </c>
      <c r="T11" s="31">
        <f t="shared" si="7"/>
        <v>9483.8783801789577</v>
      </c>
      <c r="U11" s="31">
        <f t="shared" si="8"/>
        <v>16945.45840398108</v>
      </c>
      <c r="V11" s="42">
        <f t="shared" si="9"/>
        <v>7834.6590249922265</v>
      </c>
      <c r="W11" s="42">
        <f t="shared" si="10"/>
        <v>9958.0722991879065</v>
      </c>
      <c r="X11" s="42">
        <f t="shared" si="11"/>
        <v>17792.731324180131</v>
      </c>
      <c r="Y11" s="31">
        <f t="shared" si="12"/>
        <v>373.07900119010606</v>
      </c>
      <c r="Z11" s="31">
        <f t="shared" si="13"/>
        <v>474.19391900894789</v>
      </c>
      <c r="AA11" s="43">
        <f t="shared" si="14"/>
        <v>8207.7380261823328</v>
      </c>
      <c r="AB11" s="43">
        <f t="shared" si="15"/>
        <v>10432.266218196855</v>
      </c>
      <c r="AC11" s="43">
        <f t="shared" si="16"/>
        <v>18640.00424437919</v>
      </c>
      <c r="AD11" s="31">
        <f t="shared" si="17"/>
        <v>9028.5118288005669</v>
      </c>
      <c r="AE11" s="31">
        <f t="shared" si="18"/>
        <v>11475.492840016543</v>
      </c>
      <c r="AF11" s="31">
        <f t="shared" si="19"/>
        <v>20504.00466881711</v>
      </c>
      <c r="AG11" s="44">
        <f t="shared" si="20"/>
        <v>10111.933248256635</v>
      </c>
      <c r="AH11" s="44">
        <f t="shared" si="21"/>
        <v>12852.551980818529</v>
      </c>
      <c r="AI11" s="44">
        <f t="shared" si="22"/>
        <v>22964.485229075166</v>
      </c>
      <c r="AJ11" s="31">
        <f t="shared" si="23"/>
        <v>11123.1265730823</v>
      </c>
      <c r="AK11" s="31">
        <f t="shared" si="24"/>
        <v>14137.807178900382</v>
      </c>
      <c r="AL11" s="31">
        <f t="shared" si="25"/>
        <v>25260.93375198268</v>
      </c>
      <c r="AM11" s="31">
        <f t="shared" si="26"/>
        <v>12457.901761852178</v>
      </c>
      <c r="AN11" s="31">
        <f t="shared" si="27"/>
        <v>15834.344040368431</v>
      </c>
      <c r="AO11" s="31">
        <f t="shared" si="28"/>
        <v>28292.245802220608</v>
      </c>
      <c r="AP11" s="31">
        <f t="shared" si="29"/>
        <v>13454.533902800353</v>
      </c>
      <c r="AQ11" s="31">
        <f t="shared" si="30"/>
        <v>17101.091563597907</v>
      </c>
      <c r="AR11" s="31">
        <f t="shared" si="31"/>
        <v>30555.625466398262</v>
      </c>
      <c r="AS11" s="36">
        <f t="shared" si="32"/>
        <v>14799.987293080389</v>
      </c>
      <c r="AT11" s="36">
        <f t="shared" si="33"/>
        <v>18811.200719957698</v>
      </c>
      <c r="AU11" s="36">
        <f t="shared" si="34"/>
        <v>33611.188013038089</v>
      </c>
      <c r="AV11" s="48">
        <f t="shared" si="35"/>
        <v>1345.4533902800354</v>
      </c>
      <c r="AW11" s="48">
        <f t="shared" si="36"/>
        <v>1710.1091563597909</v>
      </c>
      <c r="AX11" s="36">
        <f t="shared" si="37"/>
        <v>16145.440683360424</v>
      </c>
      <c r="AY11" s="36">
        <f t="shared" si="38"/>
        <v>20521.309876317489</v>
      </c>
      <c r="AZ11" s="36">
        <f t="shared" si="39"/>
        <v>36666.750559677916</v>
      </c>
      <c r="BA11" s="48">
        <f t="shared" si="40"/>
        <v>1345.4533902800354</v>
      </c>
      <c r="BB11" s="48">
        <f t="shared" si="41"/>
        <v>1710.1091563597909</v>
      </c>
      <c r="BC11" s="31">
        <f t="shared" si="42"/>
        <v>17490.894073640458</v>
      </c>
      <c r="BD11" s="31">
        <f t="shared" si="43"/>
        <v>22231.41903267728</v>
      </c>
      <c r="BE11" s="31">
        <f t="shared" si="44"/>
        <v>39722.313106317742</v>
      </c>
      <c r="BF11" s="31">
        <f t="shared" si="45"/>
        <v>19239.983481004507</v>
      </c>
      <c r="BG11" s="31">
        <f t="shared" si="46"/>
        <v>24454.56093594501</v>
      </c>
      <c r="BH11" s="31">
        <f t="shared" si="47"/>
        <v>43694.544416949517</v>
      </c>
      <c r="BI11" s="31">
        <f t="shared" si="48"/>
        <v>20394.38248986478</v>
      </c>
      <c r="BJ11" s="31">
        <f t="shared" si="49"/>
        <v>25921.834592101713</v>
      </c>
      <c r="BK11" s="31">
        <f t="shared" si="50"/>
        <v>46316.21708196649</v>
      </c>
      <c r="BL11" s="31">
        <f t="shared" si="51"/>
        <v>22433.82073885126</v>
      </c>
      <c r="BM11" s="31">
        <f t="shared" si="52"/>
        <v>28514.018051311887</v>
      </c>
      <c r="BN11" s="31">
        <f t="shared" si="53"/>
        <v>50947.83879016315</v>
      </c>
      <c r="BO11" s="31">
        <f t="shared" si="54"/>
        <v>25125.879227513415</v>
      </c>
      <c r="BP11" s="31">
        <f t="shared" si="55"/>
        <v>31935.700217469315</v>
      </c>
      <c r="BQ11" s="31">
        <f t="shared" si="56"/>
        <v>57061.57944498273</v>
      </c>
      <c r="BR11" s="36">
        <f t="shared" si="57"/>
        <v>27135.949565714491</v>
      </c>
      <c r="BS11" s="36">
        <f t="shared" si="58"/>
        <v>34490.556234866861</v>
      </c>
      <c r="BT11" s="36">
        <f t="shared" si="59"/>
        <v>61626.505800581348</v>
      </c>
      <c r="BU11" s="31">
        <f t="shared" si="60"/>
        <v>35276.734435428836</v>
      </c>
      <c r="BV11" s="31">
        <f t="shared" si="61"/>
        <v>44837.723105326921</v>
      </c>
      <c r="BW11" s="31">
        <f t="shared" si="62"/>
        <v>80114.457540755757</v>
      </c>
      <c r="BX11" s="31">
        <f t="shared" si="63"/>
        <v>42332.081322514605</v>
      </c>
      <c r="BY11" s="31">
        <f t="shared" si="64"/>
        <v>53805.267726392303</v>
      </c>
      <c r="BZ11" s="31">
        <f t="shared" si="65"/>
        <v>96137.349048906908</v>
      </c>
      <c r="CA11" s="36">
        <v>73899.114364713736</v>
      </c>
      <c r="CB11" s="36">
        <v>93927.855869963052</v>
      </c>
      <c r="CC11" s="36">
        <v>167826.97023467679</v>
      </c>
    </row>
  </sheetData>
  <mergeCells count="23">
    <mergeCell ref="AA1:AC1"/>
    <mergeCell ref="V1:X1"/>
    <mergeCell ref="AS1:AU1"/>
    <mergeCell ref="AP1:AR1"/>
    <mergeCell ref="AM1:AO1"/>
    <mergeCell ref="AJ1:AL1"/>
    <mergeCell ref="AG1:AI1"/>
    <mergeCell ref="AD1:AF1"/>
    <mergeCell ref="C1:E1"/>
    <mergeCell ref="F1:H1"/>
    <mergeCell ref="I1:K1"/>
    <mergeCell ref="N1:P1"/>
    <mergeCell ref="S1:U1"/>
    <mergeCell ref="CA1:CC1"/>
    <mergeCell ref="BF1:BH1"/>
    <mergeCell ref="AX1:AZ1"/>
    <mergeCell ref="BC1:BE1"/>
    <mergeCell ref="BL1:BN1"/>
    <mergeCell ref="BI1:BK1"/>
    <mergeCell ref="BX1:BZ1"/>
    <mergeCell ref="BU1:BW1"/>
    <mergeCell ref="BR1:BT1"/>
    <mergeCell ref="BO1:BQ1"/>
  </mergeCells>
  <pageMargins left="0.23622047244094491" right="0.23622047244094491" top="0.74803149606299213" bottom="0.74803149606299213" header="0.31496062992125984" footer="0.31496062992125984"/>
  <pageSetup paperSize="9" scale="51" fitToHeight="0" orientation="portrait" horizontalDpi="4294967294" verticalDpi="4294967294" r:id="rId1"/>
  <headerFooter>
    <oddHeader>&amp;C&amp;"-,Cursiva"&amp;14NOMENCLADOR NEUROCIRUGIAS DESDE EL 01/04/2016</oddHeader>
    <oddFooter>&amp;C&amp;P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NOMENCLADOR COMPLETO</vt:lpstr>
      <vt:lpstr>unidades</vt:lpstr>
      <vt:lpstr>cardio</vt:lpstr>
      <vt:lpstr>neuro</vt:lpstr>
      <vt:lpstr>'NOMENCLADOR COMPLETO'!nn1_</vt:lpstr>
      <vt:lpstr>neuro!Títulos_a_imprimir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2023-02-28T12:55:10Z</cp:lastPrinted>
  <dcterms:created xsi:type="dcterms:W3CDTF">2016-03-29T12:53:21Z</dcterms:created>
  <dcterms:modified xsi:type="dcterms:W3CDTF">2023-03-02T18:44:20Z</dcterms:modified>
</cp:coreProperties>
</file>